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comments5.xml" ContentType="application/vnd.openxmlformats-officedocument.spreadsheetml.comments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comments7.xml" ContentType="application/vnd.openxmlformats-officedocument.spreadsheetml.comments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comments8.xml" ContentType="application/vnd.openxmlformats-officedocument.spreadsheetml.comments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comments9.xml" ContentType="application/vnd.openxmlformats-officedocument.spreadsheetml.comments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comments10.xml" ContentType="application/vnd.openxmlformats-officedocument.spreadsheetml.comments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comments11.xml" ContentType="application/vnd.openxmlformats-officedocument.spreadsheetml.comments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comments12.xml" ContentType="application/vnd.openxmlformats-officedocument.spreadsheetml.comments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checkCompatibility="1" defaultThemeVersion="124226"/>
  <bookViews>
    <workbookView xWindow="10280" yWindow="-10" windowWidth="10800" windowHeight="10080" tabRatio="939"/>
  </bookViews>
  <sheets>
    <sheet name="算定表" sheetId="12" r:id="rId1"/>
    <sheet name="R2年1月" sheetId="20" r:id="rId2"/>
    <sheet name="R2年2月" sheetId="78" r:id="rId3"/>
    <sheet name="R2年3月" sheetId="79" r:id="rId4"/>
    <sheet name="R2年4月" sheetId="80" r:id="rId5"/>
    <sheet name="R2年5月" sheetId="81" r:id="rId6"/>
    <sheet name="R2年6月" sheetId="82" r:id="rId7"/>
    <sheet name="R2年7月" sheetId="83" r:id="rId8"/>
    <sheet name="R2年8月" sheetId="84" r:id="rId9"/>
    <sheet name="R2年9月" sheetId="85" r:id="rId10"/>
    <sheet name="R2年10月" sheetId="86" r:id="rId11"/>
    <sheet name="R2年11月" sheetId="87" r:id="rId12"/>
    <sheet name="R2年12月" sheetId="88" r:id="rId13"/>
  </sheets>
  <definedNames>
    <definedName name="_xlnm.Print_Area" localSheetId="10">'R2年10月'!$A$1:$G$31</definedName>
    <definedName name="_xlnm.Print_Area" localSheetId="11">'R2年11月'!$A$1:$G$31</definedName>
    <definedName name="_xlnm.Print_Area" localSheetId="12">'R2年12月'!$A$1:$G$31</definedName>
    <definedName name="_xlnm.Print_Area" localSheetId="1">'R2年1月'!$A$1:$G$31</definedName>
    <definedName name="_xlnm.Print_Area" localSheetId="2">'R2年2月'!$A$1:$G$31</definedName>
    <definedName name="_xlnm.Print_Area" localSheetId="3">'R2年3月'!$A$1:$G$31</definedName>
    <definedName name="_xlnm.Print_Area" localSheetId="4">'R2年4月'!$A$1:$G$31</definedName>
    <definedName name="_xlnm.Print_Area" localSheetId="5">'R2年5月'!$A$1:$G$31</definedName>
    <definedName name="_xlnm.Print_Area" localSheetId="6">'R2年6月'!$A$1:$G$31</definedName>
    <definedName name="_xlnm.Print_Area" localSheetId="7">'R2年7月'!$A$1:$G$31</definedName>
    <definedName name="_xlnm.Print_Area" localSheetId="8">'R2年8月'!$A$1:$G$31</definedName>
    <definedName name="_xlnm.Print_Area" localSheetId="9">'R2年9月'!$A$1:$G$31</definedName>
    <definedName name="_xlnm.Print_Area" localSheetId="0">算定表!$A$1:$F$20</definedName>
    <definedName name="_xlnm.Print_Titles" localSheetId="0">算定表!$3:$5</definedName>
  </definedNames>
  <calcPr calcId="162913"/>
</workbook>
</file>

<file path=xl/calcChain.xml><?xml version="1.0" encoding="utf-8"?>
<calcChain xmlns="http://schemas.openxmlformats.org/spreadsheetml/2006/main">
  <c r="F8" i="88" l="1"/>
  <c r="F9" i="88"/>
  <c r="F10" i="88"/>
  <c r="F11" i="88"/>
  <c r="F12" i="88"/>
  <c r="F13" i="88"/>
  <c r="F14" i="88"/>
  <c r="F15" i="88"/>
  <c r="F16" i="88"/>
  <c r="F17" i="88"/>
  <c r="F18" i="88"/>
  <c r="F19" i="88"/>
  <c r="F20" i="88"/>
  <c r="F21" i="88"/>
  <c r="F22" i="88"/>
  <c r="F23" i="88"/>
  <c r="F24" i="88"/>
  <c r="F25" i="88"/>
  <c r="F26" i="88"/>
  <c r="F27" i="88"/>
  <c r="F28" i="88"/>
  <c r="F29" i="88"/>
  <c r="F30" i="88"/>
  <c r="F8" i="87"/>
  <c r="F9" i="87"/>
  <c r="F10" i="87"/>
  <c r="F11" i="87"/>
  <c r="F12" i="87"/>
  <c r="F13" i="87"/>
  <c r="F14" i="87"/>
  <c r="F15" i="87"/>
  <c r="F16" i="87"/>
  <c r="F17" i="87"/>
  <c r="F18" i="87"/>
  <c r="F19" i="87"/>
  <c r="F20" i="87"/>
  <c r="F21" i="87"/>
  <c r="F22" i="87"/>
  <c r="F23" i="87"/>
  <c r="F24" i="87"/>
  <c r="F25" i="87"/>
  <c r="F26" i="87"/>
  <c r="F27" i="87"/>
  <c r="F28" i="87"/>
  <c r="F29" i="87"/>
  <c r="F30" i="87"/>
  <c r="F8" i="86"/>
  <c r="F9" i="86"/>
  <c r="F10" i="86"/>
  <c r="F11" i="86"/>
  <c r="F12" i="86"/>
  <c r="F13" i="86"/>
  <c r="F14" i="86"/>
  <c r="F15" i="86"/>
  <c r="F16" i="86"/>
  <c r="F17" i="86"/>
  <c r="F18" i="86"/>
  <c r="F19" i="86"/>
  <c r="F20" i="86"/>
  <c r="F21" i="86"/>
  <c r="F22" i="86"/>
  <c r="F23" i="86"/>
  <c r="F24" i="86"/>
  <c r="F25" i="86"/>
  <c r="F26" i="86"/>
  <c r="F27" i="86"/>
  <c r="F28" i="86"/>
  <c r="F29" i="86"/>
  <c r="F30" i="86"/>
  <c r="F8" i="85"/>
  <c r="F9" i="85"/>
  <c r="F10" i="85"/>
  <c r="F11" i="85"/>
  <c r="F12" i="85"/>
  <c r="F13" i="85"/>
  <c r="F14" i="85"/>
  <c r="F15" i="85"/>
  <c r="F16" i="85"/>
  <c r="F17" i="85"/>
  <c r="F18" i="85"/>
  <c r="F19" i="85"/>
  <c r="F20" i="85"/>
  <c r="F21" i="85"/>
  <c r="F22" i="85"/>
  <c r="F23" i="85"/>
  <c r="F24" i="85"/>
  <c r="F25" i="85"/>
  <c r="F26" i="85"/>
  <c r="F27" i="85"/>
  <c r="F28" i="85"/>
  <c r="F29" i="85"/>
  <c r="F30" i="85"/>
  <c r="F8" i="84"/>
  <c r="F9" i="84"/>
  <c r="F10" i="84"/>
  <c r="F11" i="84"/>
  <c r="F12" i="84"/>
  <c r="F13" i="84"/>
  <c r="F14" i="84"/>
  <c r="F15" i="84"/>
  <c r="F16" i="84"/>
  <c r="F17" i="84"/>
  <c r="F18" i="84"/>
  <c r="F19" i="84"/>
  <c r="F20" i="84"/>
  <c r="F21" i="84"/>
  <c r="F22" i="84"/>
  <c r="F23" i="84"/>
  <c r="F24" i="84"/>
  <c r="F25" i="84"/>
  <c r="F26" i="84"/>
  <c r="F27" i="84"/>
  <c r="F28" i="84"/>
  <c r="F29" i="84"/>
  <c r="F30" i="84"/>
  <c r="F8" i="83"/>
  <c r="F9" i="83"/>
  <c r="F10" i="83"/>
  <c r="F11" i="83"/>
  <c r="F12" i="83"/>
  <c r="F13" i="83"/>
  <c r="F14" i="83"/>
  <c r="F15" i="83"/>
  <c r="F16" i="83"/>
  <c r="F17" i="83"/>
  <c r="F18" i="83"/>
  <c r="F19" i="83"/>
  <c r="F20" i="83"/>
  <c r="F21" i="83"/>
  <c r="F22" i="83"/>
  <c r="F23" i="83"/>
  <c r="F24" i="83"/>
  <c r="F25" i="83"/>
  <c r="F26" i="83"/>
  <c r="F27" i="83"/>
  <c r="F28" i="83"/>
  <c r="F29" i="83"/>
  <c r="F30" i="83"/>
  <c r="F8" i="82"/>
  <c r="F9" i="82"/>
  <c r="F10" i="82"/>
  <c r="F11" i="82"/>
  <c r="F12" i="82"/>
  <c r="F13" i="82"/>
  <c r="F14" i="82"/>
  <c r="F15" i="82"/>
  <c r="F16" i="82"/>
  <c r="F17" i="82"/>
  <c r="F18" i="82"/>
  <c r="F19" i="82"/>
  <c r="F20" i="82"/>
  <c r="F21" i="82"/>
  <c r="F22" i="82"/>
  <c r="F23" i="82"/>
  <c r="F24" i="82"/>
  <c r="F25" i="82"/>
  <c r="F26" i="82"/>
  <c r="F27" i="82"/>
  <c r="F28" i="82"/>
  <c r="F29" i="82"/>
  <c r="F30" i="82"/>
  <c r="F8" i="81"/>
  <c r="F9" i="81"/>
  <c r="F10" i="81"/>
  <c r="F11" i="81"/>
  <c r="F12" i="81"/>
  <c r="F13" i="81"/>
  <c r="F14" i="81"/>
  <c r="F15" i="81"/>
  <c r="F16" i="81"/>
  <c r="F17" i="81"/>
  <c r="F18" i="81"/>
  <c r="F19" i="81"/>
  <c r="F20" i="81"/>
  <c r="F21" i="81"/>
  <c r="F22" i="81"/>
  <c r="F23" i="81"/>
  <c r="F24" i="81"/>
  <c r="F25" i="81"/>
  <c r="F26" i="81"/>
  <c r="F27" i="81"/>
  <c r="F28" i="81"/>
  <c r="F29" i="81"/>
  <c r="F30" i="81"/>
  <c r="F8" i="80"/>
  <c r="F9" i="80"/>
  <c r="F10" i="80"/>
  <c r="F11" i="80"/>
  <c r="F12" i="80"/>
  <c r="F13" i="80"/>
  <c r="F14" i="80"/>
  <c r="F15" i="80"/>
  <c r="F16" i="80"/>
  <c r="F17" i="80"/>
  <c r="F18" i="80"/>
  <c r="F19" i="80"/>
  <c r="F20" i="80"/>
  <c r="F21" i="80"/>
  <c r="F22" i="80"/>
  <c r="F23" i="80"/>
  <c r="F24" i="80"/>
  <c r="F25" i="80"/>
  <c r="F26" i="80"/>
  <c r="F27" i="80"/>
  <c r="F28" i="80"/>
  <c r="F29" i="80"/>
  <c r="F30" i="80"/>
  <c r="F8" i="79"/>
  <c r="F9" i="79"/>
  <c r="F10" i="79"/>
  <c r="F11" i="79"/>
  <c r="F12" i="79"/>
  <c r="F13" i="79"/>
  <c r="F14" i="79"/>
  <c r="F15" i="79"/>
  <c r="F16" i="79"/>
  <c r="F17" i="79"/>
  <c r="F18" i="79"/>
  <c r="F19" i="79"/>
  <c r="F20" i="79"/>
  <c r="F21" i="79"/>
  <c r="F22" i="79"/>
  <c r="F23" i="79"/>
  <c r="F24" i="79"/>
  <c r="F25" i="79"/>
  <c r="F26" i="79"/>
  <c r="F27" i="79"/>
  <c r="F28" i="79"/>
  <c r="F29" i="79"/>
  <c r="F30" i="79"/>
  <c r="F8" i="78"/>
  <c r="F9" i="78"/>
  <c r="F10" i="78"/>
  <c r="F11" i="78"/>
  <c r="F12" i="78"/>
  <c r="F13" i="78"/>
  <c r="F14" i="78"/>
  <c r="F15" i="78"/>
  <c r="F16" i="78"/>
  <c r="F17" i="78"/>
  <c r="F18" i="78"/>
  <c r="F19" i="78"/>
  <c r="F20" i="78"/>
  <c r="F21" i="78"/>
  <c r="F22" i="78"/>
  <c r="F23" i="78"/>
  <c r="F24" i="78"/>
  <c r="F25" i="78"/>
  <c r="F26" i="78"/>
  <c r="F27" i="78"/>
  <c r="F28" i="78"/>
  <c r="F29" i="78"/>
  <c r="F30" i="78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B5" i="88" l="1"/>
  <c r="B4" i="88"/>
  <c r="B3" i="88"/>
  <c r="A18" i="12" s="1"/>
  <c r="B5" i="87"/>
  <c r="B4" i="87"/>
  <c r="B3" i="87"/>
  <c r="A17" i="12" s="1"/>
  <c r="B5" i="86"/>
  <c r="B4" i="86"/>
  <c r="B3" i="86"/>
  <c r="B5" i="85"/>
  <c r="B4" i="85"/>
  <c r="B3" i="85"/>
  <c r="A15" i="12" s="1"/>
  <c r="B5" i="84"/>
  <c r="B4" i="84"/>
  <c r="B3" i="84"/>
  <c r="B5" i="83"/>
  <c r="B4" i="83"/>
  <c r="B3" i="83"/>
  <c r="A13" i="12" s="1"/>
  <c r="B5" i="82"/>
  <c r="B4" i="82"/>
  <c r="B3" i="82"/>
  <c r="A12" i="12" s="1"/>
  <c r="B5" i="81"/>
  <c r="B4" i="81"/>
  <c r="B3" i="81"/>
  <c r="A11" i="12" s="1"/>
  <c r="B5" i="80"/>
  <c r="B4" i="80"/>
  <c r="B3" i="80"/>
  <c r="A10" i="12" s="1"/>
  <c r="B5" i="79"/>
  <c r="B4" i="79"/>
  <c r="B3" i="79"/>
  <c r="A9" i="12" s="1"/>
  <c r="B5" i="78"/>
  <c r="B4" i="78"/>
  <c r="B3" i="78"/>
  <c r="A8" i="12" s="1"/>
  <c r="B5" i="20"/>
  <c r="B4" i="20"/>
  <c r="C7" i="12"/>
  <c r="C19" i="12"/>
  <c r="C18" i="12"/>
  <c r="C8" i="12"/>
  <c r="C9" i="12"/>
  <c r="C10" i="12"/>
  <c r="C11" i="12"/>
  <c r="C12" i="12"/>
  <c r="C13" i="12"/>
  <c r="C14" i="12"/>
  <c r="C15" i="12"/>
  <c r="C16" i="12"/>
  <c r="C17" i="12"/>
  <c r="A16" i="12" l="1"/>
  <c r="A14" i="12"/>
  <c r="F31" i="81"/>
  <c r="D11" i="12" s="1"/>
  <c r="E11" i="12" s="1"/>
  <c r="F11" i="12" s="1"/>
  <c r="F31" i="85"/>
  <c r="D15" i="12" s="1"/>
  <c r="E15" i="12" s="1"/>
  <c r="F15" i="12" s="1"/>
  <c r="F31" i="82"/>
  <c r="D12" i="12" s="1"/>
  <c r="E12" i="12" s="1"/>
  <c r="F12" i="12" s="1"/>
  <c r="F31" i="86"/>
  <c r="D16" i="12" s="1"/>
  <c r="E16" i="12" s="1"/>
  <c r="F16" i="12" s="1"/>
  <c r="F31" i="79"/>
  <c r="D9" i="12" s="1"/>
  <c r="E9" i="12" s="1"/>
  <c r="F9" i="12" s="1"/>
  <c r="F31" i="83"/>
  <c r="D13" i="12" s="1"/>
  <c r="E13" i="12" s="1"/>
  <c r="F13" i="12" s="1"/>
  <c r="F31" i="87"/>
  <c r="D17" i="12" s="1"/>
  <c r="E17" i="12" s="1"/>
  <c r="F17" i="12" s="1"/>
  <c r="F31" i="78"/>
  <c r="D8" i="12" s="1"/>
  <c r="F31" i="80"/>
  <c r="D10" i="12" s="1"/>
  <c r="E10" i="12" s="1"/>
  <c r="F10" i="12" s="1"/>
  <c r="F31" i="84"/>
  <c r="D14" i="12" s="1"/>
  <c r="E14" i="12" s="1"/>
  <c r="F14" i="12" s="1"/>
  <c r="F31" i="88"/>
  <c r="D18" i="12" s="1"/>
  <c r="E18" i="12" s="1"/>
  <c r="F18" i="12" s="1"/>
  <c r="B3" i="20"/>
  <c r="A7" i="12" l="1"/>
  <c r="A3" i="12" s="1"/>
  <c r="E8" i="12"/>
  <c r="F8" i="12" s="1"/>
  <c r="F31" i="20"/>
  <c r="D7" i="12" s="1"/>
  <c r="E7" i="12" l="1"/>
  <c r="D19" i="12"/>
  <c r="F7" i="12" l="1"/>
  <c r="F19" i="12" s="1"/>
  <c r="E19" i="12"/>
</calcChain>
</file>

<file path=xl/comments1.xml><?xml version="1.0" encoding="utf-8"?>
<comments xmlns="http://schemas.openxmlformats.org/spreadsheetml/2006/main">
  <authors>
    <author>作成者</author>
  </authors>
  <commentList>
    <comment ref="B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④総支給額のセルに該当月の金額を入力してください。
人件費単価が自動的に表示されます。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</text>
    </comment>
    <comment ref="D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③従事時間は、該当月の「作業日報兼直接人件費個別明細表」の合計時間が自動計算されます。</t>
        </r>
      </text>
    </comment>
  </commentList>
</comments>
</file>

<file path=xl/comments10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1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5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6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7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8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9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sharedStrings.xml><?xml version="1.0" encoding="utf-8"?>
<sst xmlns="http://schemas.openxmlformats.org/spreadsheetml/2006/main" count="476" uniqueCount="31">
  <si>
    <t>～</t>
    <phoneticPr fontId="2"/>
  </si>
  <si>
    <t>作業内容</t>
    <rPh sb="0" eb="2">
      <t>サギョウ</t>
    </rPh>
    <rPh sb="2" eb="4">
      <t>ナイヨウ</t>
    </rPh>
    <phoneticPr fontId="2"/>
  </si>
  <si>
    <t>報酬月額（給与等）</t>
    <rPh sb="0" eb="2">
      <t>ホウシュウ</t>
    </rPh>
    <rPh sb="2" eb="4">
      <t>ゲツガク</t>
    </rPh>
    <rPh sb="5" eb="7">
      <t>キュウヨ</t>
    </rPh>
    <rPh sb="7" eb="8">
      <t>トウ</t>
    </rPh>
    <phoneticPr fontId="2"/>
  </si>
  <si>
    <t>人件費単価（時給）</t>
    <phoneticPr fontId="2"/>
  </si>
  <si>
    <t>円以上</t>
  </si>
  <si>
    <t>円未満</t>
  </si>
  <si>
    <t>単位：円</t>
  </si>
  <si>
    <t>～</t>
  </si>
  <si>
    <t>合計</t>
    <rPh sb="0" eb="2">
      <t>ゴウケイ</t>
    </rPh>
    <phoneticPr fontId="2"/>
  </si>
  <si>
    <t>氏名</t>
    <rPh sb="0" eb="2">
      <t>シメイ</t>
    </rPh>
    <phoneticPr fontId="2"/>
  </si>
  <si>
    <t>責任者印</t>
    <rPh sb="0" eb="3">
      <t>セキニンシャ</t>
    </rPh>
    <rPh sb="3" eb="4">
      <t>イン</t>
    </rPh>
    <phoneticPr fontId="2"/>
  </si>
  <si>
    <t>年月</t>
    <rPh sb="0" eb="2">
      <t>ネンゲツ</t>
    </rPh>
    <phoneticPr fontId="2"/>
  </si>
  <si>
    <t>日付</t>
    <rPh sb="0" eb="2">
      <t>ヒヅケ</t>
    </rPh>
    <phoneticPr fontId="2"/>
  </si>
  <si>
    <t>従事者氏名</t>
    <rPh sb="0" eb="3">
      <t>ジュウジシャ</t>
    </rPh>
    <rPh sb="3" eb="5">
      <t>シメイ</t>
    </rPh>
    <phoneticPr fontId="2"/>
  </si>
  <si>
    <t>企業名</t>
    <rPh sb="0" eb="1">
      <t>キ</t>
    </rPh>
    <rPh sb="1" eb="2">
      <t>ギョウ</t>
    </rPh>
    <rPh sb="2" eb="3">
      <t>メイ</t>
    </rPh>
    <phoneticPr fontId="2"/>
  </si>
  <si>
    <t>休憩等
除外時間</t>
    <rPh sb="0" eb="2">
      <t>キュウケイ</t>
    </rPh>
    <rPh sb="2" eb="3">
      <t>ナド</t>
    </rPh>
    <rPh sb="4" eb="6">
      <t>ジョガイ</t>
    </rPh>
    <rPh sb="6" eb="8">
      <t>ジカン</t>
    </rPh>
    <phoneticPr fontId="2"/>
  </si>
  <si>
    <r>
      <t>（注１）</t>
    </r>
    <r>
      <rPr>
        <b/>
        <sz val="10"/>
        <rFont val="ＭＳ 明朝"/>
        <family val="1"/>
        <charset val="128"/>
      </rPr>
      <t>30分単位</t>
    </r>
    <r>
      <rPr>
        <sz val="10"/>
        <rFont val="ＭＳ 明朝"/>
        <family val="1"/>
        <charset val="128"/>
      </rPr>
      <t>で記入してください。　（注２）提出の際には責任者印が押印されたこの</t>
    </r>
    <r>
      <rPr>
        <b/>
        <sz val="10"/>
        <rFont val="ＭＳ 明朝"/>
        <family val="1"/>
        <charset val="128"/>
      </rPr>
      <t>原本</t>
    </r>
    <r>
      <rPr>
        <sz val="10"/>
        <rFont val="ＭＳ 明朝"/>
        <family val="1"/>
        <charset val="128"/>
      </rPr>
      <t>を提出していただきます。</t>
    </r>
    <rPh sb="1" eb="2">
      <t>チュウ</t>
    </rPh>
    <rPh sb="6" eb="7">
      <t>プン</t>
    </rPh>
    <rPh sb="7" eb="9">
      <t>タンイ</t>
    </rPh>
    <rPh sb="10" eb="12">
      <t>キニュウ</t>
    </rPh>
    <rPh sb="21" eb="22">
      <t>チュウ</t>
    </rPh>
    <phoneticPr fontId="2"/>
  </si>
  <si>
    <t>企業名</t>
    <rPh sb="0" eb="2">
      <t>キギョウ</t>
    </rPh>
    <rPh sb="2" eb="3">
      <t>メイ</t>
    </rPh>
    <phoneticPr fontId="2"/>
  </si>
  <si>
    <t>作業時間数</t>
    <rPh sb="0" eb="2">
      <t>サギョウ</t>
    </rPh>
    <rPh sb="2" eb="4">
      <t>ジカン</t>
    </rPh>
    <rPh sb="4" eb="5">
      <t>スウ</t>
    </rPh>
    <phoneticPr fontId="2"/>
  </si>
  <si>
    <t>作業時刻</t>
    <rPh sb="0" eb="2">
      <t>サギョウ</t>
    </rPh>
    <rPh sb="2" eb="4">
      <t>ジコク</t>
    </rPh>
    <phoneticPr fontId="2"/>
  </si>
  <si>
    <t>様式６号（別紙４－２）</t>
    <rPh sb="0" eb="2">
      <t>ヨウシキ</t>
    </rPh>
    <rPh sb="3" eb="4">
      <t>ゴウ</t>
    </rPh>
    <rPh sb="5" eb="7">
      <t>ベッシ</t>
    </rPh>
    <phoneticPr fontId="2"/>
  </si>
  <si>
    <r>
      <t xml:space="preserve">総支給額
(円)
</t>
    </r>
    <r>
      <rPr>
        <b/>
        <sz val="10.5"/>
        <color indexed="8"/>
        <rFont val="ＭＳ 明朝"/>
        <family val="1"/>
        <charset val="128"/>
      </rPr>
      <t>(A)</t>
    </r>
    <rPh sb="0" eb="1">
      <t>ソウ</t>
    </rPh>
    <rPh sb="1" eb="3">
      <t>シキュウ</t>
    </rPh>
    <rPh sb="3" eb="4">
      <t>ガク</t>
    </rPh>
    <rPh sb="6" eb="7">
      <t>エン</t>
    </rPh>
    <phoneticPr fontId="2"/>
  </si>
  <si>
    <r>
      <t xml:space="preserve">時間単価
(円)
</t>
    </r>
    <r>
      <rPr>
        <b/>
        <sz val="10.5"/>
        <color indexed="8"/>
        <rFont val="ＭＳ 明朝"/>
        <family val="1"/>
        <charset val="128"/>
      </rPr>
      <t xml:space="preserve">(B) </t>
    </r>
    <rPh sb="0" eb="2">
      <t>ジカン</t>
    </rPh>
    <rPh sb="2" eb="4">
      <t>タンカ</t>
    </rPh>
    <rPh sb="6" eb="7">
      <t>エン</t>
    </rPh>
    <phoneticPr fontId="2"/>
  </si>
  <si>
    <r>
      <t xml:space="preserve">従事時間
(時間)
</t>
    </r>
    <r>
      <rPr>
        <b/>
        <sz val="10.5"/>
        <color indexed="8"/>
        <rFont val="ＭＳ 明朝"/>
        <family val="1"/>
        <charset val="128"/>
      </rPr>
      <t xml:space="preserve">(C) </t>
    </r>
    <rPh sb="0" eb="2">
      <t>ジュウジ</t>
    </rPh>
    <rPh sb="2" eb="4">
      <t>ジカン</t>
    </rPh>
    <rPh sb="6" eb="8">
      <t>ジカン</t>
    </rPh>
    <phoneticPr fontId="2"/>
  </si>
  <si>
    <r>
      <t>算定額</t>
    </r>
    <r>
      <rPr>
        <b/>
        <sz val="10.5"/>
        <color indexed="8"/>
        <rFont val="ＭＳ 明朝"/>
        <family val="1"/>
        <charset val="128"/>
      </rPr>
      <t xml:space="preserve">
(D)=(B)X(C)</t>
    </r>
    <rPh sb="0" eb="2">
      <t>サンテイ</t>
    </rPh>
    <rPh sb="2" eb="3">
      <t>ガク</t>
    </rPh>
    <phoneticPr fontId="2"/>
  </si>
  <si>
    <r>
      <t>■「直接人件費算定表（別紙４－１）」の入力
（１）「総支給額（A）」は、貴社の給与明細表等から手入力してください（賞与や残業手当等は除く）。
（２）「時間単価（B）」は、報告期間中の”</t>
    </r>
    <r>
      <rPr>
        <b/>
        <sz val="10.5"/>
        <color indexed="8"/>
        <rFont val="ＭＳ 明朝"/>
        <family val="1"/>
        <charset val="128"/>
      </rPr>
      <t>一番低い単価</t>
    </r>
    <r>
      <rPr>
        <sz val="10.5"/>
        <color indexed="8"/>
        <rFont val="ＭＳ 明朝"/>
        <family val="1"/>
        <charset val="128"/>
      </rPr>
      <t>”が自動的に参照されます。
（３）「従事時間（C）」は、該当月の「作業日報兼直接人件費個別明細表（別紙４－２）」の時間数合計が参照されます。
（４）「算定額」及び「助成対象経費」は、自動計算されます。
※従事者１名につき、本エクセルファイル全体をコピーし、ご作成してください。 
■入力後の「助成対象経費」を、「支払実績表（別紙３）」の「シート名：2-3.人件費」に手入力してください。</t>
    </r>
    <rPh sb="2" eb="4">
      <t>チョクセツ</t>
    </rPh>
    <rPh sb="4" eb="7">
      <t>ジンケンヒ</t>
    </rPh>
    <rPh sb="7" eb="9">
      <t>サンテイ</t>
    </rPh>
    <rPh sb="9" eb="10">
      <t>ヒョウ</t>
    </rPh>
    <rPh sb="11" eb="13">
      <t>ベッシ</t>
    </rPh>
    <rPh sb="47" eb="48">
      <t>テ</t>
    </rPh>
    <rPh sb="48" eb="50">
      <t>ニュウリョク</t>
    </rPh>
    <rPh sb="57" eb="59">
      <t>ショウヨ</t>
    </rPh>
    <rPh sb="60" eb="62">
      <t>ザンギョウ</t>
    </rPh>
    <rPh sb="62" eb="64">
      <t>テアテ</t>
    </rPh>
    <rPh sb="64" eb="65">
      <t>ナド</t>
    </rPh>
    <rPh sb="66" eb="67">
      <t>ノゾ</t>
    </rPh>
    <rPh sb="75" eb="77">
      <t>ジカン</t>
    </rPh>
    <rPh sb="77" eb="79">
      <t>タンカ</t>
    </rPh>
    <rPh sb="104" eb="106">
      <t>サンショウ</t>
    </rPh>
    <rPh sb="147" eb="149">
      <t>ベッシ</t>
    </rPh>
    <rPh sb="161" eb="163">
      <t>サンショウ</t>
    </rPh>
    <rPh sb="191" eb="193">
      <t>ケイサン</t>
    </rPh>
    <rPh sb="200" eb="202">
      <t>ジュウジ</t>
    </rPh>
    <rPh sb="202" eb="203">
      <t>シャ</t>
    </rPh>
    <rPh sb="204" eb="205">
      <t>メイ</t>
    </rPh>
    <rPh sb="218" eb="220">
      <t>ゼンタイ</t>
    </rPh>
    <rPh sb="240" eb="243">
      <t>ニュウリョクゴ</t>
    </rPh>
    <rPh sb="271" eb="272">
      <t>メイ</t>
    </rPh>
    <rPh sb="282" eb="283">
      <t>テ</t>
    </rPh>
    <rPh sb="283" eb="285">
      <t>ニュウリョク</t>
    </rPh>
    <phoneticPr fontId="2"/>
  </si>
  <si>
    <t>年月</t>
    <rPh sb="0" eb="1">
      <t>ネン</t>
    </rPh>
    <rPh sb="1" eb="2">
      <t>ツキ</t>
    </rPh>
    <phoneticPr fontId="2"/>
  </si>
  <si>
    <t>直接人件費算定表</t>
    <rPh sb="0" eb="2">
      <t>チョクセツ</t>
    </rPh>
    <rPh sb="2" eb="5">
      <t>ジンケンヒ</t>
    </rPh>
    <rPh sb="5" eb="7">
      <t>サンテイ</t>
    </rPh>
    <rPh sb="7" eb="8">
      <t>ヒョウ</t>
    </rPh>
    <phoneticPr fontId="2"/>
  </si>
  <si>
    <t>様式第６号（別紙４－１）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</si>
  <si>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助成対象経費
(円)
(A)を上限
とする</t>
    <rPh sb="0" eb="2">
      <t>ジョセイ</t>
    </rPh>
    <rPh sb="2" eb="4">
      <t>タイショウ</t>
    </rPh>
    <rPh sb="4" eb="6">
      <t>ケイヒ</t>
    </rPh>
    <rPh sb="15" eb="17">
      <t>ジョウゲン</t>
    </rPh>
    <phoneticPr fontId="2"/>
  </si>
  <si>
    <t>作業日報兼直接人件費個別明細表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</si>
</sst>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h&quot;時間&quot;mm&quot;分&quot;;@"/>
    <numFmt numFmtId="177" formatCode="#,##0_ "/>
    <numFmt numFmtId="178" formatCode="#,##0.0_ "/>
    <numFmt numFmtId="179" formatCode="[h]&quot;時間&quot;mm&quot;分&quot;;@"/>
  </numFmts>
  <fonts count="19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0.5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ＭＳ Ｐゴシック"/>
      <family val="3"/>
      <charset val="128"/>
    </font>
    <font>
      <b/>
      <sz val="10.5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10.5"/>
      <color indexed="8"/>
      <name val="ＭＳ 明朝"/>
      <family val="1"/>
      <charset val="128"/>
    </font>
    <font>
      <b/>
      <sz val="10.5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93">
    <xf numFmtId="0" fontId="0" fillId="0" borderId="0" xfId="0"/>
    <xf numFmtId="177" fontId="1" fillId="0" borderId="0" xfId="1" applyNumberFormat="1" applyFont="1" applyProtection="1">
      <alignment vertical="center"/>
    </xf>
    <xf numFmtId="177" fontId="1" fillId="0" borderId="0" xfId="1" applyNumberFormat="1" applyFont="1" applyAlignment="1" applyProtection="1">
      <alignment vertical="center" wrapText="1"/>
    </xf>
    <xf numFmtId="177" fontId="1" fillId="0" borderId="0" xfId="1" applyNumberFormat="1" applyFont="1" applyAlignment="1" applyProtection="1">
      <alignment horizontal="right" vertical="center" shrinkToFit="1"/>
    </xf>
    <xf numFmtId="20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0" xfId="0" applyFont="1" applyAlignment="1">
      <alignment vertical="center" wrapText="1"/>
    </xf>
    <xf numFmtId="56" fontId="5" fillId="0" borderId="0" xfId="0" applyNumberFormat="1" applyFont="1" applyFill="1" applyBorder="1" applyAlignment="1" applyProtection="1">
      <alignment horizontal="right" vertical="center" shrinkToFit="1"/>
      <protection locked="0"/>
    </xf>
    <xf numFmtId="20" fontId="5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Fill="1" applyBorder="1" applyAlignment="1">
      <alignment horizontal="center" vertical="center" shrinkToFit="1"/>
    </xf>
    <xf numFmtId="20" fontId="11" fillId="0" borderId="0" xfId="0" applyNumberFormat="1" applyFont="1" applyFill="1" applyBorder="1" applyAlignment="1" applyProtection="1">
      <alignment horizontal="center" vertical="center" shrinkToFit="1"/>
      <protection locked="0"/>
    </xf>
    <xf numFmtId="176" fontId="5" fillId="0" borderId="0" xfId="0" applyNumberFormat="1" applyFont="1" applyFill="1" applyBorder="1" applyAlignment="1" applyProtection="1">
      <alignment horizontal="right" vertical="center" shrinkToFit="1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center" vertical="center" shrinkToFit="1"/>
      <protection locked="0"/>
    </xf>
    <xf numFmtId="176" fontId="6" fillId="0" borderId="0" xfId="0" applyNumberFormat="1" applyFont="1" applyFill="1" applyBorder="1" applyAlignment="1" applyProtection="1">
      <alignment horizontal="right" vertical="center" shrinkToFit="1"/>
    </xf>
    <xf numFmtId="0" fontId="5" fillId="0" borderId="12" xfId="0" applyFont="1" applyFill="1" applyBorder="1" applyAlignment="1" applyProtection="1">
      <alignment horizontal="center" vertical="center" shrinkToFit="1"/>
      <protection locked="0"/>
    </xf>
    <xf numFmtId="0" fontId="5" fillId="0" borderId="13" xfId="0" applyFont="1" applyFill="1" applyBorder="1" applyAlignment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  <protection locked="0"/>
    </xf>
    <xf numFmtId="0" fontId="11" fillId="0" borderId="14" xfId="0" applyFont="1" applyFill="1" applyBorder="1" applyAlignment="1" applyProtection="1">
      <alignment horizontal="center" vertical="center" shrinkToFit="1"/>
      <protection locked="0"/>
    </xf>
    <xf numFmtId="0" fontId="5" fillId="3" borderId="2" xfId="0" applyFont="1" applyFill="1" applyBorder="1" applyAlignment="1" applyProtection="1">
      <alignment horizontal="center" vertical="center" shrinkToFit="1"/>
    </xf>
    <xf numFmtId="0" fontId="5" fillId="3" borderId="2" xfId="0" applyFont="1" applyFill="1" applyBorder="1" applyAlignment="1" applyProtection="1">
      <alignment horizontal="center" vertical="center" shrinkToFit="1"/>
    </xf>
    <xf numFmtId="0" fontId="11" fillId="3" borderId="2" xfId="0" applyFont="1" applyFill="1" applyBorder="1" applyAlignment="1" applyProtection="1">
      <alignment horizontal="center" vertical="center" wrapText="1" shrinkToFi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 applyProtection="1">
      <alignment horizontal="distributed" vertical="center" shrinkToFit="1"/>
    </xf>
    <xf numFmtId="0" fontId="5" fillId="3" borderId="1" xfId="0" applyFont="1" applyFill="1" applyBorder="1" applyAlignment="1" applyProtection="1">
      <alignment horizontal="center" vertical="center"/>
    </xf>
    <xf numFmtId="176" fontId="12" fillId="0" borderId="0" xfId="0" applyNumberFormat="1" applyFont="1" applyAlignment="1">
      <alignment vertical="center"/>
    </xf>
    <xf numFmtId="177" fontId="14" fillId="3" borderId="1" xfId="1" applyNumberFormat="1" applyFont="1" applyFill="1" applyBorder="1" applyAlignment="1" applyProtection="1">
      <alignment horizontal="center" vertical="center" wrapText="1"/>
    </xf>
    <xf numFmtId="0" fontId="15" fillId="0" borderId="11" xfId="1" applyFont="1" applyBorder="1" applyAlignment="1" applyProtection="1">
      <alignment horizontal="center" vertical="center"/>
    </xf>
    <xf numFmtId="0" fontId="15" fillId="0" borderId="5" xfId="1" applyFont="1" applyBorder="1" applyAlignment="1" applyProtection="1">
      <alignment horizontal="center" vertical="center"/>
    </xf>
    <xf numFmtId="0" fontId="15" fillId="0" borderId="8" xfId="1" applyFont="1" applyBorder="1" applyAlignment="1" applyProtection="1">
      <alignment horizontal="center" vertical="center"/>
    </xf>
    <xf numFmtId="0" fontId="15" fillId="0" borderId="4" xfId="1" applyFont="1" applyBorder="1" applyAlignment="1" applyProtection="1">
      <alignment horizontal="center" vertical="center"/>
    </xf>
    <xf numFmtId="0" fontId="15" fillId="0" borderId="1" xfId="1" applyFont="1" applyBorder="1" applyAlignment="1" applyProtection="1">
      <alignment horizontal="center" vertical="center"/>
    </xf>
    <xf numFmtId="0" fontId="15" fillId="0" borderId="7" xfId="1" applyFont="1" applyBorder="1" applyAlignment="1" applyProtection="1">
      <alignment horizontal="center" vertical="center"/>
    </xf>
    <xf numFmtId="3" fontId="15" fillId="0" borderId="3" xfId="1" applyNumberFormat="1" applyFont="1" applyBorder="1" applyAlignment="1" applyProtection="1">
      <alignment horizontal="center" vertical="center"/>
    </xf>
    <xf numFmtId="3" fontId="15" fillId="0" borderId="4" xfId="1" applyNumberFormat="1" applyFont="1" applyBorder="1" applyAlignment="1" applyProtection="1">
      <alignment horizontal="center" vertical="center"/>
    </xf>
    <xf numFmtId="3" fontId="15" fillId="0" borderId="3" xfId="1" applyNumberFormat="1" applyFont="1" applyFill="1" applyBorder="1" applyAlignment="1" applyProtection="1">
      <alignment horizontal="center" vertical="center"/>
    </xf>
    <xf numFmtId="3" fontId="15" fillId="0" borderId="10" xfId="1" applyNumberFormat="1" applyFont="1" applyFill="1" applyBorder="1" applyAlignment="1" applyProtection="1">
      <alignment horizontal="center" vertical="center"/>
    </xf>
    <xf numFmtId="0" fontId="15" fillId="0" borderId="2" xfId="1" applyFont="1" applyBorder="1" applyAlignment="1" applyProtection="1">
      <alignment horizontal="center" vertical="center"/>
    </xf>
    <xf numFmtId="3" fontId="15" fillId="0" borderId="7" xfId="1" applyNumberFormat="1" applyFont="1" applyFill="1" applyBorder="1" applyAlignment="1" applyProtection="1">
      <alignment horizontal="center" vertical="center"/>
    </xf>
    <xf numFmtId="177" fontId="16" fillId="0" borderId="0" xfId="1" applyNumberFormat="1" applyFont="1" applyBorder="1" applyAlignment="1" applyProtection="1">
      <alignment horizontal="center" vertical="center" shrinkToFit="1"/>
    </xf>
    <xf numFmtId="177" fontId="10" fillId="2" borderId="0" xfId="1" applyNumberFormat="1" applyFont="1" applyFill="1" applyBorder="1" applyAlignment="1" applyProtection="1">
      <alignment horizontal="right" vertical="center" shrinkToFit="1"/>
      <protection locked="0"/>
    </xf>
    <xf numFmtId="0" fontId="16" fillId="0" borderId="12" xfId="0" applyNumberFormat="1" applyFont="1" applyFill="1" applyBorder="1" applyAlignment="1" applyProtection="1">
      <alignment horizontal="center" vertical="center" shrinkToFit="1"/>
    </xf>
    <xf numFmtId="0" fontId="16" fillId="0" borderId="14" xfId="0" applyNumberFormat="1" applyFont="1" applyFill="1" applyBorder="1" applyAlignment="1" applyProtection="1">
      <alignment horizontal="center" vertical="center" shrinkToFit="1"/>
    </xf>
    <xf numFmtId="177" fontId="16" fillId="0" borderId="0" xfId="1" applyNumberFormat="1" applyFont="1" applyBorder="1" applyAlignment="1" applyProtection="1">
      <alignment horizontal="right" vertical="center" shrinkToFit="1"/>
    </xf>
    <xf numFmtId="178" fontId="16" fillId="0" borderId="0" xfId="1" applyNumberFormat="1" applyFont="1" applyFill="1" applyBorder="1" applyAlignment="1" applyProtection="1">
      <alignment horizontal="right" vertical="center" shrinkToFit="1"/>
    </xf>
    <xf numFmtId="178" fontId="16" fillId="0" borderId="0" xfId="0" applyNumberFormat="1" applyFont="1" applyFill="1" applyBorder="1" applyAlignment="1" applyProtection="1">
      <alignment horizontal="right" vertical="center" shrinkToFit="1"/>
    </xf>
    <xf numFmtId="177" fontId="16" fillId="0" borderId="0" xfId="0" applyNumberFormat="1" applyFont="1" applyFill="1" applyBorder="1" applyAlignment="1" applyProtection="1">
      <alignment horizontal="right" vertical="center" shrinkToFit="1"/>
    </xf>
    <xf numFmtId="177" fontId="10" fillId="2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7" xfId="1" applyNumberFormat="1" applyFont="1" applyFill="1" applyBorder="1" applyAlignment="1" applyProtection="1">
      <alignment horizontal="center" vertical="center" wrapText="1" shrinkToFit="1"/>
    </xf>
    <xf numFmtId="177" fontId="16" fillId="0" borderId="2" xfId="1" applyNumberFormat="1" applyFont="1" applyFill="1" applyBorder="1" applyAlignment="1" applyProtection="1">
      <alignment horizontal="center" vertical="center" wrapText="1" shrinkToFit="1"/>
    </xf>
    <xf numFmtId="177" fontId="16" fillId="0" borderId="10" xfId="1" applyNumberFormat="1" applyFont="1" applyFill="1" applyBorder="1" applyAlignment="1" applyProtection="1">
      <alignment horizontal="center" vertical="center" wrapText="1" shrinkToFit="1"/>
    </xf>
    <xf numFmtId="3" fontId="5" fillId="0" borderId="3" xfId="0" applyNumberFormat="1" applyFont="1" applyBorder="1" applyAlignment="1" applyProtection="1">
      <alignment horizontal="center" vertical="center" wrapText="1"/>
    </xf>
    <xf numFmtId="3" fontId="5" fillId="0" borderId="7" xfId="0" applyNumberFormat="1" applyFont="1" applyBorder="1" applyAlignment="1" applyProtection="1">
      <alignment horizontal="center" vertical="center" wrapText="1"/>
    </xf>
    <xf numFmtId="20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shrinkToFit="1"/>
    </xf>
    <xf numFmtId="0" fontId="5" fillId="0" borderId="12" xfId="0" applyFont="1" applyFill="1" applyBorder="1" applyAlignment="1" applyProtection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</xf>
    <xf numFmtId="0" fontId="11" fillId="0" borderId="14" xfId="0" applyFont="1" applyFill="1" applyBorder="1" applyAlignment="1" applyProtection="1">
      <alignment horizontal="center" vertical="center" shrinkToFit="1"/>
    </xf>
    <xf numFmtId="0" fontId="5" fillId="0" borderId="0" xfId="0" applyFont="1" applyFill="1" applyBorder="1" applyAlignment="1" applyProtection="1">
      <alignment vertical="center" wrapText="1"/>
    </xf>
    <xf numFmtId="176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 shrinkToFit="1"/>
    </xf>
    <xf numFmtId="0" fontId="12" fillId="0" borderId="0" xfId="0" applyFont="1" applyAlignment="1" applyProtection="1">
      <alignment horizontal="center" vertical="center" shrinkToFit="1"/>
    </xf>
    <xf numFmtId="0" fontId="12" fillId="0" borderId="0" xfId="0" applyFont="1" applyAlignment="1" applyProtection="1">
      <alignment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177" fontId="17" fillId="3" borderId="1" xfId="1" applyNumberFormat="1" applyFont="1" applyFill="1" applyBorder="1" applyAlignment="1" applyProtection="1">
      <alignment horizontal="distributed" vertical="center" shrinkToFit="1"/>
    </xf>
    <xf numFmtId="177" fontId="1" fillId="0" borderId="0" xfId="1" quotePrefix="1" applyNumberFormat="1" applyFont="1" applyAlignment="1" applyProtection="1">
      <alignment vertical="center" wrapText="1"/>
    </xf>
    <xf numFmtId="179" fontId="6" fillId="0" borderId="0" xfId="0" applyNumberFormat="1" applyFont="1" applyFill="1" applyBorder="1" applyAlignment="1" applyProtection="1">
      <alignment horizontal="right" vertical="center" shrinkToFit="1"/>
    </xf>
    <xf numFmtId="179" fontId="5" fillId="0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0" xfId="1" applyNumberFormat="1" applyFont="1" applyAlignment="1" applyProtection="1">
      <alignment horizontal="left" vertical="center" shrinkToFit="1"/>
    </xf>
    <xf numFmtId="177" fontId="16" fillId="0" borderId="9" xfId="1" applyNumberFormat="1" applyFont="1" applyFill="1" applyBorder="1" applyAlignment="1" applyProtection="1">
      <alignment horizontal="center" vertical="center" shrinkToFit="1"/>
    </xf>
    <xf numFmtId="177" fontId="7" fillId="0" borderId="0" xfId="1" applyNumberFormat="1" applyFont="1" applyAlignment="1" applyProtection="1">
      <alignment horizontal="center" vertical="center" shrinkToFit="1"/>
    </xf>
    <xf numFmtId="177" fontId="18" fillId="0" borderId="0" xfId="1" applyNumberFormat="1" applyFont="1" applyAlignment="1" applyProtection="1">
      <alignment horizontal="center" vertical="center" shrinkToFit="1"/>
    </xf>
    <xf numFmtId="177" fontId="16" fillId="0" borderId="0" xfId="1" applyNumberFormat="1" applyFont="1" applyBorder="1" applyAlignment="1" applyProtection="1">
      <alignment horizontal="left" vertical="center" wrapText="1" shrinkToFit="1"/>
    </xf>
    <xf numFmtId="177" fontId="16" fillId="0" borderId="0" xfId="1" applyNumberFormat="1" applyFont="1" applyBorder="1" applyAlignment="1" applyProtection="1">
      <alignment horizontal="left" vertical="center" shrinkToFit="1"/>
    </xf>
    <xf numFmtId="177" fontId="14" fillId="3" borderId="1" xfId="1" applyNumberFormat="1" applyFont="1" applyFill="1" applyBorder="1" applyAlignment="1" applyProtection="1">
      <alignment horizontal="center" vertical="center"/>
    </xf>
    <xf numFmtId="177" fontId="13" fillId="0" borderId="1" xfId="1" applyNumberFormat="1" applyFont="1" applyFill="1" applyBorder="1" applyAlignment="1" applyProtection="1">
      <alignment horizontal="left" vertical="center" shrinkToFit="1"/>
      <protection locked="0"/>
    </xf>
    <xf numFmtId="0" fontId="10" fillId="0" borderId="0" xfId="0" applyFont="1" applyAlignment="1" applyProtection="1">
      <alignment horizontal="left" vertical="center"/>
    </xf>
    <xf numFmtId="56" fontId="5" fillId="0" borderId="6" xfId="0" applyNumberFormat="1" applyFont="1" applyBorder="1" applyAlignment="1" applyProtection="1">
      <alignment horizontal="left" vertical="center" shrinkToFit="1"/>
    </xf>
    <xf numFmtId="0" fontId="4" fillId="0" borderId="9" xfId="0" applyFont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shrinkToFit="1"/>
    </xf>
    <xf numFmtId="0" fontId="6" fillId="0" borderId="3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28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ＭＳ 明朝"/>
        <scheme val="none"/>
      </font>
      <numFmt numFmtId="177" formatCode="#,##0_ "/>
      <fill>
        <patternFill patternType="solid">
          <fgColor indexed="64"/>
          <bgColor theme="8" tint="0.79998168889431442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center" vertical="center" textRotation="0" wrapText="0" indent="0" justifyLastLine="0" shrinkToFit="1" readingOrder="0"/>
      <border diagonalUp="0" diagonalDown="0">
        <left/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numFmt numFmtId="177" formatCode="#,##0_ 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theme="8" tint="0.7999816888943144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TableStyleMedium2" defaultPivotStyle="PivotStyleLight16">
    <tableStyle name="テーブル スタイル 1" pivot="0" count="1">
      <tableStyleElement type="wholeTable" dxfId="287"/>
    </tableStyle>
    <tableStyle name="テーブル スタイル 2" pivot="0" count="6">
      <tableStyleElement type="wholeTable" dxfId="286"/>
      <tableStyleElement type="headerRow" dxfId="285"/>
      <tableStyleElement type="totalRow" dxfId="284"/>
      <tableStyleElement type="firstColumn" dxfId="283"/>
      <tableStyleElement type="lastColumn" dxfId="282"/>
      <tableStyleElement type="firstRowStripe" dxfId="28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899" name="Line 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0" name="Line 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1" name="Line 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2" name="Line 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3" name="Line 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4" name="Line 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5" name="Line 1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6" name="Line 1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7" name="Line 12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8" name="Line 1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9" name="Line 1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0" name="Line 1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1" name="Line 16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2" name="Line 17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3" name="Line 1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4" name="Line 1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5" name="Line 2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6" name="Line 2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7" name="Line 22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8" name="Line 2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9" name="Line 2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0" name="Line 2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1" name="Line 26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2" name="Line 27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3" name="Line 2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4" name="Line 2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5" name="Line 3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6" name="Line 3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id="2" name="テーブル2" displayName="テーブル2" ref="A6:F19" totalsRowCount="1" headerRowDxfId="279" dataDxfId="278" totalsRowDxfId="277" headerRowCellStyle="標準 2" dataCellStyle="標準 2">
  <autoFilter ref="A6:F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年月" dataDxfId="276" totalsRowDxfId="275" dataCellStyle="標準 2"/>
    <tableColumn id="6" name="総支給額_x000a_(円)_x000a_(A)" dataDxfId="274" totalsRowDxfId="273"/>
    <tableColumn id="8" name="時間単価_x000a_(円)_x000a_(B) " totalsRowFunction="custom" dataDxfId="272" totalsRowDxfId="271" dataCellStyle="標準 2">
      <calculatedColumnFormula>LOOKUP(MIN(テーブル2[総支給額
(円)
(A)]),$H$24:$H$50,$K$24:$K$50)</calculatedColumnFormula>
      <totalsRowFormula>LOOKUP(MIN(テーブル2[総支給額
(円)
(A)]),$H$24:$H$50,$K$24:$K$50)</totalsRowFormula>
    </tableColumn>
    <tableColumn id="9" name="従事時間_x000a_(時間)_x000a_(C) " totalsRowFunction="sum" dataDxfId="270" totalsRowDxfId="269" dataCellStyle="標準 2"/>
    <tableColumn id="10" name="算定額_x000a_(D)=(B)X(C)" totalsRowFunction="sum" dataDxfId="268" totalsRowDxfId="267" dataCellStyle="標準 2">
      <calculatedColumnFormula>テーブル2[[#This Row],[時間単価
(円)
(B) ]]*テーブル2[[#This Row],[従事時間
(時間)
(C) ]]</calculatedColumnFormula>
    </tableColumn>
    <tableColumn id="11" name="助成対象経費_x000a_(円)_x000a_(A)を上限_x000a_とする" totalsRowFunction="sum" dataDxfId="266" totalsRowDxfId="265" dataCellStyle="標準 2">
      <calculatedColumnFormula>IF(テーブル2[[#This Row],[総支給額
(円)
(A)]]&lt;=テーブル2[[#This Row],[算定額
(D)=(B)X(C)]],テーブル2[[#This Row],[総支給額
(円)
(A)]],テーブル2[[#This Row],[算定額
(D)=(B)X(C)]])</calculatedColumnFormula>
    </tableColumn>
  </tableColumns>
  <tableStyleInfo name="テーブル スタイル 2" showFirstColumn="0" showLastColumn="0" showRowStripes="1" showColumnStripes="0"/>
</table>
</file>

<file path=xl/tables/table10.xml><?xml version="1.0" encoding="utf-8"?>
<table xmlns="http://schemas.openxmlformats.org/spreadsheetml/2006/main" id="10" name="作業日報兼直接人件費個別明細表8" displayName="作業日報兼直接人件費個別明細表8" ref="A8:G31" headerRowCount="0" totalsRowCount="1" headerRowDxfId="104" dataDxfId="102" totalsRowDxfId="101" headerRowBorderDxfId="103">
  <tableColumns count="7">
    <tableColumn id="1" name="列1" totalsRowLabel="合計" headerRowDxfId="100" dataDxfId="99" totalsRowDxfId="98"/>
    <tableColumn id="2" name="列2" headerRowDxfId="97" totalsRowDxfId="96"/>
    <tableColumn id="3" name="列3" headerRowDxfId="95" totalsRowDxfId="94"/>
    <tableColumn id="4" name="列4" headerRowDxfId="93" totalsRowDxfId="92"/>
    <tableColumn id="5" name="列5" headerRowDxfId="91" totalsRowDxfId="90"/>
    <tableColumn id="6" name="列6" totalsRowFunction="custom" headerRowDxfId="89" dataDxfId="88" totalsRowDxfId="87">
      <calculatedColumnFormula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calculatedColumnFormula>
      <totalsRowFormula>SUBTOTAL(109,作業日報兼直接人件費個別明細表8[列6])</totalsRowFormula>
    </tableColumn>
    <tableColumn id="7" name="列7" headerRowDxfId="86" dataDxfId="85" totalsRowDxfId="84"/>
  </tableColumns>
  <tableStyleInfo name="テーブル スタイル 2" showFirstColumn="0" showLastColumn="0" showRowStripes="1" showColumnStripes="0"/>
</table>
</file>

<file path=xl/tables/table11.xml><?xml version="1.0" encoding="utf-8"?>
<table xmlns="http://schemas.openxmlformats.org/spreadsheetml/2006/main" id="11" name="作業日報兼直接人件費個別明細表9" displayName="作業日報兼直接人件費個別明細表9" ref="A8:G31" headerRowCount="0" totalsRowCount="1" headerRowDxfId="83" dataDxfId="81" totalsRowDxfId="80" headerRowBorderDxfId="82">
  <tableColumns count="7">
    <tableColumn id="1" name="列1" totalsRowLabel="合計" headerRowDxfId="79" dataDxfId="78" totalsRowDxfId="77"/>
    <tableColumn id="2" name="列2" headerRowDxfId="76" totalsRowDxfId="75"/>
    <tableColumn id="3" name="列3" headerRowDxfId="74" totalsRowDxfId="73"/>
    <tableColumn id="4" name="列4" headerRowDxfId="72" totalsRowDxfId="71"/>
    <tableColumn id="5" name="列5" headerRowDxfId="70" totalsRowDxfId="69"/>
    <tableColumn id="6" name="列6" totalsRowFunction="custom" headerRowDxfId="68" dataDxfId="67" totalsRowDxfId="66">
      <calculatedColumnFormula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calculatedColumnFormula>
      <totalsRowFormula>SUBTOTAL(109,作業日報兼直接人件費個別明細表9[列6])</totalsRowFormula>
    </tableColumn>
    <tableColumn id="7" name="列7" headerRowDxfId="65" dataDxfId="64" totalsRowDxfId="63"/>
  </tableColumns>
  <tableStyleInfo name="テーブル スタイル 2" showFirstColumn="0" showLastColumn="0" showRowStripes="1" showColumnStripes="0"/>
</table>
</file>

<file path=xl/tables/table12.xml><?xml version="1.0" encoding="utf-8"?>
<table xmlns="http://schemas.openxmlformats.org/spreadsheetml/2006/main" id="12" name="作業日報兼直接人件費個別明細表10" displayName="作業日報兼直接人件費個別明細表10" ref="A8:G31" headerRowCount="0" totalsRowCount="1" headerRowDxfId="62" dataDxfId="60" totalsRowDxfId="59" headerRowBorderDxfId="61">
  <tableColumns count="7">
    <tableColumn id="1" name="列1" totalsRowLabel="合計" headerRowDxfId="58" dataDxfId="57" totalsRowDxfId="56"/>
    <tableColumn id="2" name="列2" headerRowDxfId="55" totalsRowDxfId="54"/>
    <tableColumn id="3" name="列3" headerRowDxfId="53" totalsRowDxfId="52"/>
    <tableColumn id="4" name="列4" headerRowDxfId="51" totalsRowDxfId="50"/>
    <tableColumn id="5" name="列5" headerRowDxfId="49" totalsRowDxfId="48"/>
    <tableColumn id="6" name="列6" totalsRowFunction="custom" headerRowDxfId="47" dataDxfId="46" totalsRowDxfId="45">
      <calculatedColumnFormula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calculatedColumnFormula>
      <totalsRowFormula>SUBTOTAL(109,作業日報兼直接人件費個別明細表10[列6])</totalsRowFormula>
    </tableColumn>
    <tableColumn id="7" name="列7" headerRowDxfId="44" dataDxfId="43" totalsRowDxfId="42"/>
  </tableColumns>
  <tableStyleInfo name="テーブル スタイル 2" showFirstColumn="0" showLastColumn="0" showRowStripes="1" showColumnStripes="0"/>
</table>
</file>

<file path=xl/tables/table13.xml><?xml version="1.0" encoding="utf-8"?>
<table xmlns="http://schemas.openxmlformats.org/spreadsheetml/2006/main" id="13" name="作業日報兼直接人件費個別明細表11" displayName="作業日報兼直接人件費個別明細表11" ref="A8:G31" headerRowCount="0" totalsRowCount="1" headerRowDxfId="41" dataDxfId="39" totalsRowDxfId="38" headerRowBorderDxfId="40">
  <tableColumns count="7">
    <tableColumn id="1" name="列1" totalsRowLabel="合計" headerRowDxfId="37" dataDxfId="36" totalsRowDxfId="35"/>
    <tableColumn id="2" name="列2" headerRowDxfId="34" totalsRowDxfId="33"/>
    <tableColumn id="3" name="列3" headerRowDxfId="32" totalsRowDxfId="31"/>
    <tableColumn id="4" name="列4" headerRowDxfId="30" totalsRowDxfId="29"/>
    <tableColumn id="5" name="列5" headerRowDxfId="28" totalsRowDxfId="27"/>
    <tableColumn id="6" name="列6" totalsRowFunction="custom" headerRowDxfId="26" dataDxfId="25" totalsRowDxfId="24">
      <calculatedColumnFormula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calculatedColumnFormula>
      <totalsRowFormula>SUBTOTAL(109,作業日報兼直接人件費個別明細表11[列6])</totalsRowFormula>
    </tableColumn>
    <tableColumn id="7" name="列7" headerRowDxfId="23" dataDxfId="22" totalsRowDxfId="21"/>
  </tableColumns>
  <tableStyleInfo name="テーブル スタイル 2" showFirstColumn="0" showLastColumn="0" showRowStripes="1" showColumnStripes="0"/>
</table>
</file>

<file path=xl/tables/table14.xml><?xml version="1.0" encoding="utf-8"?>
<table xmlns="http://schemas.openxmlformats.org/spreadsheetml/2006/main" id="14" name="作業日報兼直接人件費個別明細表12" displayName="作業日報兼直接人件費個別明細表12" ref="A8:G31" headerRowCount="0" totalsRowCount="1" headerRowDxfId="20" dataDxfId="18" totalsRowDxfId="17" headerRowBorderDxfId="19">
  <tableColumns count="7">
    <tableColumn id="1" name="列1" totalsRowLabel="合計" headerRowDxfId="16" dataDxfId="15" totalsRowDxfId="14"/>
    <tableColumn id="2" name="列2" headerRowDxfId="13" totalsRowDxfId="12"/>
    <tableColumn id="3" name="列3" headerRowDxfId="11" totalsRowDxfId="10"/>
    <tableColumn id="4" name="列4" headerRowDxfId="9" totalsRowDxfId="8"/>
    <tableColumn id="5" name="列5" headerRowDxfId="7" totalsRowDxfId="6"/>
    <tableColumn id="6" name="列6" totalsRowFunction="custom" headerRowDxfId="5" dataDxfId="4" totalsRowDxfId="3">
      <calculatedColumnFormula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calculatedColumnFormula>
      <totalsRowFormula>SUBTOTAL(109,作業日報兼直接人件費個別明細表12[列6])</totalsRowFormula>
    </tableColumn>
    <tableColumn id="7" name="列7" headerRowDxfId="2" dataDxfId="1" totalsRowDxfId="0"/>
  </tableColumns>
  <tableStyleInfo name="テーブル スタイル 2" showFirstColumn="0" showLastColumn="0" showRowStripes="1" showColumnStripes="0"/>
</table>
</file>

<file path=xl/tables/table2.xml><?xml version="1.0" encoding="utf-8"?>
<table xmlns="http://schemas.openxmlformats.org/spreadsheetml/2006/main" id="3" name="人件費単価一覧表" displayName="人件費単価一覧表" ref="H23:K50" totalsRowShown="0" headerRowDxfId="264" dataDxfId="262" headerRowBorderDxfId="263" tableBorderDxfId="261" totalsRowBorderDxfId="260" headerRowCellStyle="標準 2">
  <autoFilter ref="H23:K50"/>
  <tableColumns count="4">
    <tableColumn id="1" name="円以上" dataDxfId="259" dataCellStyle="標準 2"/>
    <tableColumn id="2" name="～" dataDxfId="258" dataCellStyle="標準 2"/>
    <tableColumn id="3" name="円未満" dataDxfId="257" dataCellStyle="標準 2"/>
    <tableColumn id="4" name="単位：円" dataDxfId="256"/>
  </tableColumns>
  <tableStyleInfo name="テーブル スタイル 2" showFirstColumn="0" showLastColumn="0" showRowStripes="1" showColumnStripes="0"/>
</table>
</file>

<file path=xl/tables/table3.xml><?xml version="1.0" encoding="utf-8"?>
<table xmlns="http://schemas.openxmlformats.org/spreadsheetml/2006/main" id="1" name="作業日報兼直接人件費個別明細表1" displayName="作業日報兼直接人件費個別明細表1" ref="A8:G31" headerRowCount="0" totalsRowCount="1" headerRowDxfId="255" dataDxfId="253" totalsRowDxfId="252" headerRowBorderDxfId="254">
  <tableColumns count="7">
    <tableColumn id="1" name="列1" totalsRowLabel="合計" headerRowDxfId="251" dataDxfId="250" totalsRowDxfId="249"/>
    <tableColumn id="2" name="列2" headerRowDxfId="248" dataDxfId="247" totalsRowDxfId="246"/>
    <tableColumn id="3" name="列3" headerRowDxfId="245" dataDxfId="244" totalsRowDxfId="243"/>
    <tableColumn id="4" name="列4" headerRowDxfId="242" dataDxfId="241" totalsRowDxfId="240"/>
    <tableColumn id="5" name="列5" headerRowDxfId="239" dataDxfId="238" totalsRowDxfId="237"/>
    <tableColumn id="6" name="列6" totalsRowFunction="custom" headerRowDxfId="236" dataDxfId="235" totalsRowDxfId="234">
      <calculatedColumnFormula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calculatedColumnFormula>
      <totalsRowFormula>SUBTOTAL(109,作業日報兼直接人件費個別明細表1[列6])</totalsRowFormula>
    </tableColumn>
    <tableColumn id="7" name="列7" headerRowDxfId="233" dataDxfId="232" totalsRowDxfId="231"/>
  </tableColumns>
  <tableStyleInfo name="テーブル スタイル 2" showFirstColumn="0" showLastColumn="0" showRowStripes="1" showColumnStripes="0"/>
</table>
</file>

<file path=xl/tables/table4.xml><?xml version="1.0" encoding="utf-8"?>
<table xmlns="http://schemas.openxmlformats.org/spreadsheetml/2006/main" id="4" name="作業日報兼直接人件費個別明細表2" displayName="作業日報兼直接人件費個別明細表2" ref="A8:G31" headerRowCount="0" totalsRowCount="1" headerRowDxfId="230" dataDxfId="228" totalsRowDxfId="227" headerRowBorderDxfId="229">
  <tableColumns count="7">
    <tableColumn id="1" name="列1" totalsRowLabel="合計" headerRowDxfId="226" dataDxfId="225" totalsRowDxfId="224"/>
    <tableColumn id="2" name="列2" headerRowDxfId="223" totalsRowDxfId="222"/>
    <tableColumn id="3" name="列3" headerRowDxfId="221" totalsRowDxfId="220"/>
    <tableColumn id="4" name="列4" headerRowDxfId="219" totalsRowDxfId="218"/>
    <tableColumn id="5" name="列5" headerRowDxfId="217" totalsRowDxfId="216"/>
    <tableColumn id="6" name="列6" totalsRowFunction="custom" headerRowDxfId="215" dataDxfId="214" totalsRowDxfId="213">
      <calculatedColumnFormula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calculatedColumnFormula>
      <totalsRowFormula>SUBTOTAL(109,作業日報兼直接人件費個別明細表2[列6])</totalsRowFormula>
    </tableColumn>
    <tableColumn id="7" name="列7" headerRowDxfId="212" dataDxfId="211" totalsRowDxfId="210"/>
  </tableColumns>
  <tableStyleInfo name="テーブル スタイル 2" showFirstColumn="0" showLastColumn="0" showRowStripes="1" showColumnStripes="0"/>
</table>
</file>

<file path=xl/tables/table5.xml><?xml version="1.0" encoding="utf-8"?>
<table xmlns="http://schemas.openxmlformats.org/spreadsheetml/2006/main" id="5" name="作業日報兼直接人件費個別明細表3" displayName="作業日報兼直接人件費個別明細表3" ref="A8:G31" headerRowCount="0" totalsRowCount="1" headerRowDxfId="209" dataDxfId="207" totalsRowDxfId="206" headerRowBorderDxfId="208">
  <tableColumns count="7">
    <tableColumn id="1" name="列1" totalsRowLabel="合計" headerRowDxfId="205" dataDxfId="204" totalsRowDxfId="203"/>
    <tableColumn id="2" name="列2" headerRowDxfId="202" totalsRowDxfId="201"/>
    <tableColumn id="3" name="列3" headerRowDxfId="200" totalsRowDxfId="199"/>
    <tableColumn id="4" name="列4" headerRowDxfId="198" totalsRowDxfId="197"/>
    <tableColumn id="5" name="列5" headerRowDxfId="196" totalsRowDxfId="195"/>
    <tableColumn id="6" name="列6" totalsRowFunction="custom" headerRowDxfId="194" dataDxfId="193" totalsRowDxfId="192">
      <calculatedColumnFormula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calculatedColumnFormula>
      <totalsRowFormula>SUBTOTAL(109,作業日報兼直接人件費個別明細表3[列6])</totalsRowFormula>
    </tableColumn>
    <tableColumn id="7" name="列7" headerRowDxfId="191" dataDxfId="190" totalsRowDxfId="189"/>
  </tableColumns>
  <tableStyleInfo name="テーブル スタイル 2" showFirstColumn="0" showLastColumn="0" showRowStripes="1" showColumnStripes="0"/>
</table>
</file>

<file path=xl/tables/table6.xml><?xml version="1.0" encoding="utf-8"?>
<table xmlns="http://schemas.openxmlformats.org/spreadsheetml/2006/main" id="6" name="作業日報兼直接人件費個別明細表4" displayName="作業日報兼直接人件費個別明細表4" ref="A8:G31" headerRowCount="0" totalsRowCount="1" headerRowDxfId="188" dataDxfId="186" totalsRowDxfId="185" headerRowBorderDxfId="187">
  <tableColumns count="7">
    <tableColumn id="1" name="列1" totalsRowLabel="合計" headerRowDxfId="184" dataDxfId="183" totalsRowDxfId="182"/>
    <tableColumn id="2" name="列2" headerRowDxfId="181" totalsRowDxfId="180"/>
    <tableColumn id="3" name="列3" headerRowDxfId="179" totalsRowDxfId="178"/>
    <tableColumn id="4" name="列4" headerRowDxfId="177" totalsRowDxfId="176"/>
    <tableColumn id="5" name="列5" headerRowDxfId="175" totalsRowDxfId="174"/>
    <tableColumn id="6" name="列6" totalsRowFunction="custom" headerRowDxfId="173" dataDxfId="172" totalsRowDxfId="171">
      <calculatedColumnFormula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calculatedColumnFormula>
      <totalsRowFormula>SUBTOTAL(109,作業日報兼直接人件費個別明細表4[列6])</totalsRowFormula>
    </tableColumn>
    <tableColumn id="7" name="列7" headerRowDxfId="170" dataDxfId="169" totalsRowDxfId="168"/>
  </tableColumns>
  <tableStyleInfo name="テーブル スタイル 2" showFirstColumn="0" showLastColumn="0" showRowStripes="1" showColumnStripes="0"/>
</table>
</file>

<file path=xl/tables/table7.xml><?xml version="1.0" encoding="utf-8"?>
<table xmlns="http://schemas.openxmlformats.org/spreadsheetml/2006/main" id="7" name="作業日報兼直接人件費個別明細表5" displayName="作業日報兼直接人件費個別明細表5" ref="A8:G31" headerRowCount="0" totalsRowCount="1" headerRowDxfId="167" dataDxfId="165" totalsRowDxfId="164" headerRowBorderDxfId="166">
  <tableColumns count="7">
    <tableColumn id="1" name="列1" totalsRowLabel="合計" headerRowDxfId="163" dataDxfId="162" totalsRowDxfId="161"/>
    <tableColumn id="2" name="列2" headerRowDxfId="160" totalsRowDxfId="159"/>
    <tableColumn id="3" name="列3" headerRowDxfId="158" totalsRowDxfId="157"/>
    <tableColumn id="4" name="列4" headerRowDxfId="156" totalsRowDxfId="155"/>
    <tableColumn id="5" name="列5" headerRowDxfId="154" totalsRowDxfId="153"/>
    <tableColumn id="6" name="列6" totalsRowFunction="custom" headerRowDxfId="152" dataDxfId="151" totalsRowDxfId="150">
      <calculatedColumnFormula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calculatedColumnFormula>
      <totalsRowFormula>SUBTOTAL(109,作業日報兼直接人件費個別明細表5[列6])</totalsRowFormula>
    </tableColumn>
    <tableColumn id="7" name="列7" headerRowDxfId="149" dataDxfId="148" totalsRowDxfId="147"/>
  </tableColumns>
  <tableStyleInfo name="テーブル スタイル 2" showFirstColumn="0" showLastColumn="0" showRowStripes="1" showColumnStripes="0"/>
</table>
</file>

<file path=xl/tables/table8.xml><?xml version="1.0" encoding="utf-8"?>
<table xmlns="http://schemas.openxmlformats.org/spreadsheetml/2006/main" id="8" name="作業日報兼直接人件費個別明細表6" displayName="作業日報兼直接人件費個別明細表6" ref="A8:G31" headerRowCount="0" totalsRowCount="1" headerRowDxfId="146" dataDxfId="144" totalsRowDxfId="143" headerRowBorderDxfId="145">
  <tableColumns count="7">
    <tableColumn id="1" name="列1" totalsRowLabel="合計" headerRowDxfId="142" dataDxfId="141" totalsRowDxfId="140"/>
    <tableColumn id="2" name="列2" headerRowDxfId="139" totalsRowDxfId="138"/>
    <tableColumn id="3" name="列3" headerRowDxfId="137" totalsRowDxfId="136"/>
    <tableColumn id="4" name="列4" headerRowDxfId="135" totalsRowDxfId="134"/>
    <tableColumn id="5" name="列5" headerRowDxfId="133" totalsRowDxfId="132"/>
    <tableColumn id="6" name="列6" totalsRowFunction="custom" headerRowDxfId="131" dataDxfId="130" totalsRowDxfId="129">
      <calculatedColumnFormula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calculatedColumnFormula>
      <totalsRowFormula>SUBTOTAL(109,作業日報兼直接人件費個別明細表6[列6])</totalsRowFormula>
    </tableColumn>
    <tableColumn id="7" name="列7" headerRowDxfId="128" dataDxfId="127" totalsRowDxfId="126"/>
  </tableColumns>
  <tableStyleInfo name="テーブル スタイル 2" showFirstColumn="0" showLastColumn="0" showRowStripes="1" showColumnStripes="0"/>
</table>
</file>

<file path=xl/tables/table9.xml><?xml version="1.0" encoding="utf-8"?>
<table xmlns="http://schemas.openxmlformats.org/spreadsheetml/2006/main" id="9" name="作業日報兼直接人件費個別明細表7" displayName="作業日報兼直接人件費個別明細表7" ref="A8:G31" headerRowCount="0" totalsRowCount="1" headerRowDxfId="125" dataDxfId="123" totalsRowDxfId="122" headerRowBorderDxfId="124">
  <tableColumns count="7">
    <tableColumn id="1" name="列1" totalsRowLabel="合計" headerRowDxfId="121" dataDxfId="120" totalsRowDxfId="119"/>
    <tableColumn id="2" name="列2" headerRowDxfId="118" totalsRowDxfId="117"/>
    <tableColumn id="3" name="列3" headerRowDxfId="116" totalsRowDxfId="115"/>
    <tableColumn id="4" name="列4" headerRowDxfId="114" totalsRowDxfId="113"/>
    <tableColumn id="5" name="列5" headerRowDxfId="112" totalsRowDxfId="111"/>
    <tableColumn id="6" name="列6" totalsRowFunction="custom" headerRowDxfId="110" dataDxfId="109" totalsRowDxfId="108">
      <calculatedColumnFormula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calculatedColumnFormula>
      <totalsRowFormula>SUBTOTAL(109,作業日報兼直接人件費個別明細表7[列6])</totalsRowFormula>
    </tableColumn>
    <tableColumn id="7" name="列7" headerRowDxfId="107" dataDxfId="106" totalsRowDxfId="105"/>
  </tableColumns>
  <tableStyleInfo name="テーブル スタイル 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10.xml"/><Relationship Id="rId4" Type="http://schemas.openxmlformats.org/officeDocument/2006/relationships/table" Target="../tables/table1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comments" Target="../comments11.xml"/><Relationship Id="rId4" Type="http://schemas.openxmlformats.org/officeDocument/2006/relationships/table" Target="../tables/table1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comments" Target="../comments12.xml"/><Relationship Id="rId4" Type="http://schemas.openxmlformats.org/officeDocument/2006/relationships/table" Target="../tables/table13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comments" Target="../comments13.xml"/><Relationship Id="rId4" Type="http://schemas.openxmlformats.org/officeDocument/2006/relationships/table" Target="../tables/table1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3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4.xml"/><Relationship Id="rId4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5.xml"/><Relationship Id="rId4" Type="http://schemas.openxmlformats.org/officeDocument/2006/relationships/table" Target="../tables/table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6.xml"/><Relationship Id="rId4" Type="http://schemas.openxmlformats.org/officeDocument/2006/relationships/table" Target="../tables/table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7.xml"/><Relationship Id="rId4" Type="http://schemas.openxmlformats.org/officeDocument/2006/relationships/table" Target="../tables/table8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8.xml"/><Relationship Id="rId4" Type="http://schemas.openxmlformats.org/officeDocument/2006/relationships/table" Target="../tables/table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comments" Target="../comments9.xml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CCECFF"/>
  </sheetPr>
  <dimension ref="A1:K50"/>
  <sheetViews>
    <sheetView tabSelected="1" zoomScaleNormal="100" zoomScaleSheetLayoutView="100" workbookViewId="0">
      <selection activeCell="B4" sqref="B4:F4"/>
    </sheetView>
  </sheetViews>
  <sheetFormatPr defaultColWidth="9" defaultRowHeight="20.149999999999999" customHeight="1" x14ac:dyDescent="0.2"/>
  <cols>
    <col min="1" max="1" width="11.08984375" style="3" customWidth="1"/>
    <col min="2" max="2" width="16.6328125" style="3" customWidth="1"/>
    <col min="3" max="4" width="13.90625" style="3" customWidth="1"/>
    <col min="5" max="6" width="16.6328125" style="3" customWidth="1"/>
    <col min="7" max="7" width="9" style="1"/>
    <col min="8" max="8" width="9" style="1" hidden="1" customWidth="1"/>
    <col min="9" max="9" width="9.453125" style="1" hidden="1" customWidth="1"/>
    <col min="10" max="10" width="9" style="1" hidden="1" customWidth="1"/>
    <col min="11" max="11" width="9.81640625" style="1" hidden="1" customWidth="1"/>
    <col min="12" max="12" width="9" style="1" customWidth="1"/>
    <col min="13" max="16384" width="9" style="1"/>
  </cols>
  <sheetData>
    <row r="1" spans="1:8" ht="18" customHeight="1" x14ac:dyDescent="0.2">
      <c r="A1" s="73" t="s">
        <v>28</v>
      </c>
      <c r="B1" s="73"/>
      <c r="C1" s="73"/>
      <c r="D1" s="73"/>
      <c r="E1" s="73"/>
      <c r="F1" s="73"/>
    </row>
    <row r="2" spans="1:8" ht="24" customHeight="1" x14ac:dyDescent="0.2">
      <c r="A2" s="75" t="s">
        <v>27</v>
      </c>
      <c r="B2" s="76"/>
      <c r="C2" s="76"/>
      <c r="D2" s="76"/>
      <c r="E2" s="76"/>
      <c r="F2" s="76"/>
    </row>
    <row r="3" spans="1:8" ht="18" customHeight="1" x14ac:dyDescent="0.2">
      <c r="A3" s="74" t="str">
        <f ca="1">"報告期間："&amp;A7&amp;"～"&amp;A18&amp;"まで【第２期】"</f>
        <v>報告期間：令和2年1月～令和2年12月まで【第２期】</v>
      </c>
      <c r="B3" s="74"/>
      <c r="C3" s="74"/>
      <c r="D3" s="74"/>
      <c r="E3" s="74"/>
      <c r="F3" s="74"/>
    </row>
    <row r="4" spans="1:8" ht="24" customHeight="1" x14ac:dyDescent="0.2">
      <c r="A4" s="69" t="s">
        <v>17</v>
      </c>
      <c r="B4" s="80"/>
      <c r="C4" s="80"/>
      <c r="D4" s="80"/>
      <c r="E4" s="80"/>
      <c r="F4" s="80"/>
    </row>
    <row r="5" spans="1:8" ht="24" customHeight="1" x14ac:dyDescent="0.2">
      <c r="A5" s="69" t="s">
        <v>9</v>
      </c>
      <c r="B5" s="80"/>
      <c r="C5" s="80"/>
      <c r="D5" s="80"/>
      <c r="E5" s="80"/>
      <c r="F5" s="80"/>
    </row>
    <row r="6" spans="1:8" s="2" customFormat="1" ht="60" customHeight="1" x14ac:dyDescent="0.2">
      <c r="A6" s="51" t="s">
        <v>26</v>
      </c>
      <c r="B6" s="52" t="s">
        <v>21</v>
      </c>
      <c r="C6" s="51" t="s">
        <v>22</v>
      </c>
      <c r="D6" s="52" t="s">
        <v>23</v>
      </c>
      <c r="E6" s="53" t="s">
        <v>24</v>
      </c>
      <c r="F6" s="52" t="s">
        <v>29</v>
      </c>
    </row>
    <row r="7" spans="1:8" s="2" customFormat="1" ht="36" customHeight="1" x14ac:dyDescent="0.2">
      <c r="A7" s="42" t="str">
        <f ca="1">SUBSTITUTE(SUBSTITUTE(SUBSTITUTE(ASC('R2年1月'!$B$3),"R","令和"),"令和1","令和元"),"H","平成")</f>
        <v>令和2年1月</v>
      </c>
      <c r="B7" s="50"/>
      <c r="C7" s="46">
        <f>LOOKUP(MIN(テーブル2[総支給額
(円)
(A)]),人件費単価一覧表[円以上],人件費単価一覧表[単位：円])</f>
        <v>0</v>
      </c>
      <c r="D7" s="47">
        <f>作業日報兼直接人件費個別明細表1[[#Totals],[列6]]*24</f>
        <v>0</v>
      </c>
      <c r="E7" s="46">
        <f>テーブル2[[#This Row],[時間単価
(円)
(B) ]]*テーブル2[[#This Row],[従事時間
(時間)
(C) ]]</f>
        <v>0</v>
      </c>
      <c r="F7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8" spans="1:8" s="2" customFormat="1" ht="36" customHeight="1" x14ac:dyDescent="0.2">
      <c r="A8" s="42" t="str">
        <f ca="1">SUBSTITUTE(SUBSTITUTE(SUBSTITUTE(ASC('R2年2月'!$B$3),"R","令和"),"令和1","令和元"),"H","平成")</f>
        <v>令和2年2月</v>
      </c>
      <c r="B8" s="50"/>
      <c r="C8" s="46">
        <f>LOOKUP(MIN(テーブル2[総支給額
(円)
(A)]),$H$24:$H$50,$K$24:$K$50)</f>
        <v>0</v>
      </c>
      <c r="D8" s="47">
        <f>作業日報兼直接人件費個別明細表2[[#Totals],[列6]]*24</f>
        <v>0</v>
      </c>
      <c r="E8" s="46">
        <f>テーブル2[[#This Row],[時間単価
(円)
(B) ]]*テーブル2[[#This Row],[従事時間
(時間)
(C) ]]</f>
        <v>0</v>
      </c>
      <c r="F8" s="46">
        <f>IF(テーブル2[[#This Row],[総支給額
(円)
(A)]]&lt;=テーブル2[[#This Row],[算定額
(D)=(B)X(C)]],テーブル2[[#This Row],[総支給額
(円)
(A)]],テーブル2[[#This Row],[算定額
(D)=(B)X(C)]])</f>
        <v>0</v>
      </c>
      <c r="H8" s="70"/>
    </row>
    <row r="9" spans="1:8" s="2" customFormat="1" ht="36" customHeight="1" x14ac:dyDescent="0.2">
      <c r="A9" s="42" t="str">
        <f ca="1">SUBSTITUTE(SUBSTITUTE(SUBSTITUTE(ASC('R2年3月'!$B$3),"R","令和"),"令和1","令和元"),"H","平成")</f>
        <v>令和2年3月</v>
      </c>
      <c r="B9" s="50"/>
      <c r="C9" s="46">
        <f>LOOKUP(MIN(テーブル2[総支給額
(円)
(A)]),$H$24:$H$50,$K$24:$K$50)</f>
        <v>0</v>
      </c>
      <c r="D9" s="47">
        <f>作業日報兼直接人件費個別明細表3[[#Totals],[列6]]*24</f>
        <v>0</v>
      </c>
      <c r="E9" s="46">
        <f>テーブル2[[#This Row],[時間単価
(円)
(B) ]]*テーブル2[[#This Row],[従事時間
(時間)
(C) ]]</f>
        <v>0</v>
      </c>
      <c r="F9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0" spans="1:8" s="2" customFormat="1" ht="36" customHeight="1" x14ac:dyDescent="0.2">
      <c r="A10" s="42" t="str">
        <f ca="1">SUBSTITUTE(SUBSTITUTE(SUBSTITUTE(ASC('R2年4月'!$B$3),"R","令和"),"令和1","令和元"),"H","平成")</f>
        <v>令和2年4月</v>
      </c>
      <c r="B10" s="50"/>
      <c r="C10" s="46">
        <f>LOOKUP(MIN(テーブル2[総支給額
(円)
(A)]),$H$24:$H$50,$K$24:$K$50)</f>
        <v>0</v>
      </c>
      <c r="D10" s="47">
        <f>作業日報兼直接人件費個別明細表4[[#Totals],[列6]]*24</f>
        <v>0</v>
      </c>
      <c r="E10" s="46">
        <f>テーブル2[[#This Row],[時間単価
(円)
(B) ]]*テーブル2[[#This Row],[従事時間
(時間)
(C) ]]</f>
        <v>0</v>
      </c>
      <c r="F10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1" spans="1:8" s="2" customFormat="1" ht="36" customHeight="1" x14ac:dyDescent="0.2">
      <c r="A11" s="42" t="str">
        <f ca="1">SUBSTITUTE(SUBSTITUTE(SUBSTITUTE(ASC('R2年5月'!$B$3),"R","令和"),"令和1","令和元"),"H","平成")</f>
        <v>令和2年5月</v>
      </c>
      <c r="B11" s="50"/>
      <c r="C11" s="46">
        <f>LOOKUP(MIN(テーブル2[総支給額
(円)
(A)]),$H$24:$H$50,$K$24:$K$50)</f>
        <v>0</v>
      </c>
      <c r="D11" s="47">
        <f>作業日報兼直接人件費個別明細表5[[#Totals],[列6]]*24</f>
        <v>0</v>
      </c>
      <c r="E11" s="46">
        <f>テーブル2[[#This Row],[時間単価
(円)
(B) ]]*テーブル2[[#This Row],[従事時間
(時間)
(C) ]]</f>
        <v>0</v>
      </c>
      <c r="F11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2" spans="1:8" s="2" customFormat="1" ht="36" customHeight="1" x14ac:dyDescent="0.2">
      <c r="A12" s="42" t="str">
        <f ca="1">SUBSTITUTE(SUBSTITUTE(SUBSTITUTE(ASC('R2年6月'!$B$3),"R","令和"),"令和1","令和元"),"H","平成")</f>
        <v>令和2年6月</v>
      </c>
      <c r="B12" s="50"/>
      <c r="C12" s="46">
        <f>LOOKUP(MIN(テーブル2[総支給額
(円)
(A)]),$H$24:$H$50,$K$24:$K$50)</f>
        <v>0</v>
      </c>
      <c r="D12" s="47">
        <f>作業日報兼直接人件費個別明細表6[[#Totals],[列6]]*24</f>
        <v>0</v>
      </c>
      <c r="E12" s="46">
        <f>テーブル2[[#This Row],[時間単価
(円)
(B) ]]*テーブル2[[#This Row],[従事時間
(時間)
(C) ]]</f>
        <v>0</v>
      </c>
      <c r="F12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3" spans="1:8" s="2" customFormat="1" ht="36" customHeight="1" x14ac:dyDescent="0.2">
      <c r="A13" s="42" t="str">
        <f ca="1">SUBSTITUTE(SUBSTITUTE(SUBSTITUTE(ASC('R2年7月'!$B$3),"R","令和"),"令和1","令和元"),"H","平成")</f>
        <v>令和2年7月</v>
      </c>
      <c r="B13" s="50"/>
      <c r="C13" s="46">
        <f>LOOKUP(MIN(テーブル2[総支給額
(円)
(A)]),$H$24:$H$50,$K$24:$K$50)</f>
        <v>0</v>
      </c>
      <c r="D13" s="47">
        <f>作業日報兼直接人件費個別明細表7[[#Totals],[列6]]*24</f>
        <v>0</v>
      </c>
      <c r="E13" s="46">
        <f>テーブル2[[#This Row],[時間単価
(円)
(B) ]]*テーブル2[[#This Row],[従事時間
(時間)
(C) ]]</f>
        <v>0</v>
      </c>
      <c r="F13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4" spans="1:8" s="2" customFormat="1" ht="36" customHeight="1" x14ac:dyDescent="0.2">
      <c r="A14" s="42" t="str">
        <f ca="1">SUBSTITUTE(SUBSTITUTE(SUBSTITUTE(ASC('R2年8月'!$B$3),"R","令和"),"令和1","令和元"),"H","平成")</f>
        <v>令和2年8月</v>
      </c>
      <c r="B14" s="50"/>
      <c r="C14" s="46">
        <f>LOOKUP(MIN(テーブル2[総支給額
(円)
(A)]),$H$24:$H$50,$K$24:$K$50)</f>
        <v>0</v>
      </c>
      <c r="D14" s="47">
        <f>作業日報兼直接人件費個別明細表8[[#Totals],[列6]]*24</f>
        <v>0</v>
      </c>
      <c r="E14" s="46">
        <f>テーブル2[[#This Row],[時間単価
(円)
(B) ]]*テーブル2[[#This Row],[従事時間
(時間)
(C) ]]</f>
        <v>0</v>
      </c>
      <c r="F14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5" spans="1:8" s="2" customFormat="1" ht="36" customHeight="1" x14ac:dyDescent="0.2">
      <c r="A15" s="42" t="str">
        <f ca="1">SUBSTITUTE(SUBSTITUTE(SUBSTITUTE(ASC('R2年9月'!$B$3),"R","令和"),"令和1","令和元"),"H","平成")</f>
        <v>令和2年9月</v>
      </c>
      <c r="B15" s="50"/>
      <c r="C15" s="46">
        <f>LOOKUP(MIN(テーブル2[総支給額
(円)
(A)]),$H$24:$H$50,$K$24:$K$50)</f>
        <v>0</v>
      </c>
      <c r="D15" s="47">
        <f>作業日報兼直接人件費個別明細表9[[#Totals],[列6]]*24</f>
        <v>0</v>
      </c>
      <c r="E15" s="46">
        <f>テーブル2[[#This Row],[時間単価
(円)
(B) ]]*テーブル2[[#This Row],[従事時間
(時間)
(C) ]]</f>
        <v>0</v>
      </c>
      <c r="F15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6" spans="1:8" s="2" customFormat="1" ht="36" customHeight="1" x14ac:dyDescent="0.2">
      <c r="A16" s="42" t="str">
        <f ca="1">SUBSTITUTE(SUBSTITUTE(SUBSTITUTE(ASC('R2年10月'!$B$3),"R","令和"),"令和1","令和元"),"H","平成")</f>
        <v>令和2年10月</v>
      </c>
      <c r="B16" s="50"/>
      <c r="C16" s="46">
        <f>LOOKUP(MIN(テーブル2[総支給額
(円)
(A)]),$H$24:$H$50,$K$24:$K$50)</f>
        <v>0</v>
      </c>
      <c r="D16" s="47">
        <f>作業日報兼直接人件費個別明細表10[[#Totals],[列6]]*24</f>
        <v>0</v>
      </c>
      <c r="E16" s="46">
        <f>テーブル2[[#This Row],[時間単価
(円)
(B) ]]*テーブル2[[#This Row],[従事時間
(時間)
(C) ]]</f>
        <v>0</v>
      </c>
      <c r="F16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7" spans="1:11" s="2" customFormat="1" ht="36" customHeight="1" x14ac:dyDescent="0.2">
      <c r="A17" s="42" t="str">
        <f ca="1">SUBSTITUTE(SUBSTITUTE(SUBSTITUTE(ASC('R2年11月'!$B$3),"R","令和"),"令和1","令和元"),"H","平成")</f>
        <v>令和2年11月</v>
      </c>
      <c r="B17" s="50"/>
      <c r="C17" s="46">
        <f>LOOKUP(MIN(テーブル2[総支給額
(円)
(A)]),$H$24:$H$50,$K$24:$K$50)</f>
        <v>0</v>
      </c>
      <c r="D17" s="47">
        <f>作業日報兼直接人件費個別明細表11[[#Totals],[列6]]*24</f>
        <v>0</v>
      </c>
      <c r="E17" s="46">
        <f>テーブル2[[#This Row],[時間単価
(円)
(B) ]]*テーブル2[[#This Row],[従事時間
(時間)
(C) ]]</f>
        <v>0</v>
      </c>
      <c r="F17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8" spans="1:11" ht="36" customHeight="1" x14ac:dyDescent="0.2">
      <c r="A18" s="42" t="str">
        <f ca="1">SUBSTITUTE(SUBSTITUTE(SUBSTITUTE(ASC('R2年12月'!$B$3),"R","令和"),"令和1","令和元"),"H","平成")</f>
        <v>令和2年12月</v>
      </c>
      <c r="B18" s="43"/>
      <c r="C18" s="46">
        <f>LOOKUP(MIN(テーブル2[総支給額
(円)
(A)]),$H$24:$H$50,$K$24:$K$50)</f>
        <v>0</v>
      </c>
      <c r="D18" s="47">
        <f>作業日報兼直接人件費個別明細表12[[#Totals],[列6]]*24</f>
        <v>0</v>
      </c>
      <c r="E18" s="46">
        <f>テーブル2[[#This Row],[時間単価
(円)
(B) ]]*テーブル2[[#This Row],[従事時間
(時間)
(C) ]]</f>
        <v>0</v>
      </c>
      <c r="F18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9" spans="1:11" ht="36" customHeight="1" x14ac:dyDescent="0.2">
      <c r="A19" s="44"/>
      <c r="B19" s="45"/>
      <c r="C19" s="49">
        <f>LOOKUP(MIN(テーブル2[総支給額
(円)
(A)]),$H$24:$H$50,$K$24:$K$50)</f>
        <v>0</v>
      </c>
      <c r="D19" s="48">
        <f>SUBTOTAL(109,テーブル2[従事時間
(時間)
(C) ])</f>
        <v>0</v>
      </c>
      <c r="E19" s="49">
        <f>SUBTOTAL(109,テーブル2[算定額
(D)=(B)X(C)])</f>
        <v>0</v>
      </c>
      <c r="F19" s="49">
        <f>SUBTOTAL(109,テーブル2[助成対象経費
(円)
(A)を上限
とする])</f>
        <v>0</v>
      </c>
    </row>
    <row r="20" spans="1:11" ht="150" customHeight="1" x14ac:dyDescent="0.2">
      <c r="A20" s="77" t="s">
        <v>25</v>
      </c>
      <c r="B20" s="78"/>
      <c r="C20" s="78"/>
      <c r="D20" s="78"/>
      <c r="E20" s="78"/>
      <c r="F20" s="78"/>
    </row>
    <row r="21" spans="1:11" ht="24" customHeight="1" x14ac:dyDescent="0.2"/>
    <row r="22" spans="1:11" ht="24" customHeight="1" x14ac:dyDescent="0.2">
      <c r="H22" s="79" t="s">
        <v>2</v>
      </c>
      <c r="I22" s="79"/>
      <c r="J22" s="79"/>
      <c r="K22" s="29" t="s">
        <v>3</v>
      </c>
    </row>
    <row r="23" spans="1:11" ht="24" customHeight="1" x14ac:dyDescent="0.2">
      <c r="H23" s="30" t="s">
        <v>4</v>
      </c>
      <c r="I23" s="31" t="s">
        <v>0</v>
      </c>
      <c r="J23" s="31" t="s">
        <v>5</v>
      </c>
      <c r="K23" s="32" t="s">
        <v>6</v>
      </c>
    </row>
    <row r="24" spans="1:11" ht="24" customHeight="1" x14ac:dyDescent="0.2">
      <c r="H24" s="33">
        <v>0</v>
      </c>
      <c r="I24" s="34" t="s">
        <v>7</v>
      </c>
      <c r="J24" s="34">
        <v>0</v>
      </c>
      <c r="K24" s="35">
        <v>0</v>
      </c>
    </row>
    <row r="25" spans="1:11" ht="24" customHeight="1" x14ac:dyDescent="0.2">
      <c r="H25" s="33">
        <v>1</v>
      </c>
      <c r="I25" s="34" t="s">
        <v>7</v>
      </c>
      <c r="J25" s="36">
        <v>130000</v>
      </c>
      <c r="K25" s="54">
        <v>1000</v>
      </c>
    </row>
    <row r="26" spans="1:11" ht="24" customHeight="1" x14ac:dyDescent="0.2">
      <c r="H26" s="37">
        <v>130000</v>
      </c>
      <c r="I26" s="34" t="s">
        <v>7</v>
      </c>
      <c r="J26" s="36">
        <v>138000</v>
      </c>
      <c r="K26" s="54">
        <v>1070</v>
      </c>
    </row>
    <row r="27" spans="1:11" ht="24" customHeight="1" x14ac:dyDescent="0.2">
      <c r="H27" s="37">
        <v>138000</v>
      </c>
      <c r="I27" s="34" t="s">
        <v>7</v>
      </c>
      <c r="J27" s="36">
        <v>146000</v>
      </c>
      <c r="K27" s="54">
        <v>1130</v>
      </c>
    </row>
    <row r="28" spans="1:11" ht="24" customHeight="1" x14ac:dyDescent="0.2">
      <c r="H28" s="37">
        <v>146000</v>
      </c>
      <c r="I28" s="34" t="s">
        <v>7</v>
      </c>
      <c r="J28" s="36">
        <v>155000</v>
      </c>
      <c r="K28" s="54">
        <v>1200</v>
      </c>
    </row>
    <row r="29" spans="1:11" ht="24" customHeight="1" x14ac:dyDescent="0.2">
      <c r="H29" s="37">
        <v>155000</v>
      </c>
      <c r="I29" s="34" t="s">
        <v>7</v>
      </c>
      <c r="J29" s="36">
        <v>165000</v>
      </c>
      <c r="K29" s="54">
        <v>1280</v>
      </c>
    </row>
    <row r="30" spans="1:11" ht="24" customHeight="1" x14ac:dyDescent="0.2">
      <c r="H30" s="37">
        <v>165000</v>
      </c>
      <c r="I30" s="34" t="s">
        <v>7</v>
      </c>
      <c r="J30" s="36">
        <v>175000</v>
      </c>
      <c r="K30" s="54">
        <v>1360</v>
      </c>
    </row>
    <row r="31" spans="1:11" ht="24" customHeight="1" x14ac:dyDescent="0.2">
      <c r="H31" s="37">
        <v>175000</v>
      </c>
      <c r="I31" s="34" t="s">
        <v>7</v>
      </c>
      <c r="J31" s="36">
        <v>185000</v>
      </c>
      <c r="K31" s="54">
        <v>1440</v>
      </c>
    </row>
    <row r="32" spans="1:11" ht="24" customHeight="1" x14ac:dyDescent="0.2">
      <c r="H32" s="37">
        <v>185000</v>
      </c>
      <c r="I32" s="34" t="s">
        <v>7</v>
      </c>
      <c r="J32" s="36">
        <v>195000</v>
      </c>
      <c r="K32" s="54">
        <v>1520</v>
      </c>
    </row>
    <row r="33" spans="8:11" ht="24" customHeight="1" x14ac:dyDescent="0.2">
      <c r="H33" s="37">
        <v>195000</v>
      </c>
      <c r="I33" s="34" t="s">
        <v>7</v>
      </c>
      <c r="J33" s="36">
        <v>210000</v>
      </c>
      <c r="K33" s="54">
        <v>1600</v>
      </c>
    </row>
    <row r="34" spans="8:11" ht="24" customHeight="1" x14ac:dyDescent="0.2">
      <c r="H34" s="37">
        <v>210000</v>
      </c>
      <c r="I34" s="34" t="s">
        <v>7</v>
      </c>
      <c r="J34" s="36">
        <v>230000</v>
      </c>
      <c r="K34" s="54">
        <v>1760</v>
      </c>
    </row>
    <row r="35" spans="8:11" ht="24" customHeight="1" x14ac:dyDescent="0.2">
      <c r="H35" s="37">
        <v>230000</v>
      </c>
      <c r="I35" s="34" t="s">
        <v>7</v>
      </c>
      <c r="J35" s="36">
        <v>250000</v>
      </c>
      <c r="K35" s="54">
        <v>1920</v>
      </c>
    </row>
    <row r="36" spans="8:11" ht="24" customHeight="1" x14ac:dyDescent="0.2">
      <c r="H36" s="37">
        <v>250000</v>
      </c>
      <c r="I36" s="34" t="s">
        <v>7</v>
      </c>
      <c r="J36" s="36">
        <v>270000</v>
      </c>
      <c r="K36" s="54">
        <v>2080</v>
      </c>
    </row>
    <row r="37" spans="8:11" ht="24" customHeight="1" x14ac:dyDescent="0.2">
      <c r="H37" s="37">
        <v>270000</v>
      </c>
      <c r="I37" s="34" t="s">
        <v>7</v>
      </c>
      <c r="J37" s="36">
        <v>290000</v>
      </c>
      <c r="K37" s="54">
        <v>2240</v>
      </c>
    </row>
    <row r="38" spans="8:11" ht="24" customHeight="1" x14ac:dyDescent="0.2">
      <c r="H38" s="37">
        <v>290000</v>
      </c>
      <c r="I38" s="34" t="s">
        <v>7</v>
      </c>
      <c r="J38" s="36">
        <v>310000</v>
      </c>
      <c r="K38" s="54">
        <v>2400</v>
      </c>
    </row>
    <row r="39" spans="8:11" ht="24" customHeight="1" x14ac:dyDescent="0.2">
      <c r="H39" s="37">
        <v>310000</v>
      </c>
      <c r="I39" s="34" t="s">
        <v>7</v>
      </c>
      <c r="J39" s="36">
        <v>330000</v>
      </c>
      <c r="K39" s="54">
        <v>2560</v>
      </c>
    </row>
    <row r="40" spans="8:11" ht="24" customHeight="1" x14ac:dyDescent="0.2">
      <c r="H40" s="37">
        <v>330000</v>
      </c>
      <c r="I40" s="34" t="s">
        <v>7</v>
      </c>
      <c r="J40" s="36">
        <v>350000</v>
      </c>
      <c r="K40" s="54">
        <v>2720</v>
      </c>
    </row>
    <row r="41" spans="8:11" ht="24" customHeight="1" x14ac:dyDescent="0.2">
      <c r="H41" s="37">
        <v>350000</v>
      </c>
      <c r="I41" s="34" t="s">
        <v>7</v>
      </c>
      <c r="J41" s="36">
        <v>370000</v>
      </c>
      <c r="K41" s="54">
        <v>2880</v>
      </c>
    </row>
    <row r="42" spans="8:11" ht="24" customHeight="1" x14ac:dyDescent="0.2">
      <c r="H42" s="37">
        <v>370000</v>
      </c>
      <c r="I42" s="34" t="s">
        <v>7</v>
      </c>
      <c r="J42" s="36">
        <v>395000</v>
      </c>
      <c r="K42" s="54">
        <v>3040</v>
      </c>
    </row>
    <row r="43" spans="8:11" ht="24" customHeight="1" x14ac:dyDescent="0.2">
      <c r="H43" s="37">
        <v>395000</v>
      </c>
      <c r="I43" s="34" t="s">
        <v>7</v>
      </c>
      <c r="J43" s="36">
        <v>425000</v>
      </c>
      <c r="K43" s="54">
        <v>3280</v>
      </c>
    </row>
    <row r="44" spans="8:11" ht="24" customHeight="1" x14ac:dyDescent="0.2">
      <c r="H44" s="37">
        <v>425000</v>
      </c>
      <c r="I44" s="34" t="s">
        <v>7</v>
      </c>
      <c r="J44" s="36">
        <v>455000</v>
      </c>
      <c r="K44" s="54">
        <v>3520</v>
      </c>
    </row>
    <row r="45" spans="8:11" ht="24" customHeight="1" x14ac:dyDescent="0.2">
      <c r="H45" s="37">
        <v>455000</v>
      </c>
      <c r="I45" s="34" t="s">
        <v>7</v>
      </c>
      <c r="J45" s="36">
        <v>485000</v>
      </c>
      <c r="K45" s="54">
        <v>3760</v>
      </c>
    </row>
    <row r="46" spans="8:11" ht="24" customHeight="1" x14ac:dyDescent="0.2">
      <c r="H46" s="37">
        <v>485000</v>
      </c>
      <c r="I46" s="34" t="s">
        <v>7</v>
      </c>
      <c r="J46" s="36">
        <v>515000</v>
      </c>
      <c r="K46" s="54">
        <v>4000</v>
      </c>
    </row>
    <row r="47" spans="8:11" ht="24" customHeight="1" x14ac:dyDescent="0.2">
      <c r="H47" s="37">
        <v>515000</v>
      </c>
      <c r="I47" s="34" t="s">
        <v>7</v>
      </c>
      <c r="J47" s="36">
        <v>545000</v>
      </c>
      <c r="K47" s="54">
        <v>4240</v>
      </c>
    </row>
    <row r="48" spans="8:11" ht="24" customHeight="1" x14ac:dyDescent="0.2">
      <c r="H48" s="37">
        <v>545000</v>
      </c>
      <c r="I48" s="34" t="s">
        <v>7</v>
      </c>
      <c r="J48" s="36">
        <v>575000</v>
      </c>
      <c r="K48" s="54">
        <v>4480</v>
      </c>
    </row>
    <row r="49" spans="8:11" ht="24" customHeight="1" x14ac:dyDescent="0.2">
      <c r="H49" s="37">
        <v>575000</v>
      </c>
      <c r="I49" s="34" t="s">
        <v>7</v>
      </c>
      <c r="J49" s="38">
        <v>605000</v>
      </c>
      <c r="K49" s="54">
        <v>4720</v>
      </c>
    </row>
    <row r="50" spans="8:11" ht="20.149999999999999" customHeight="1" x14ac:dyDescent="0.2">
      <c r="H50" s="39">
        <v>605000</v>
      </c>
      <c r="I50" s="40" t="s">
        <v>7</v>
      </c>
      <c r="J50" s="41"/>
      <c r="K50" s="55">
        <v>4960</v>
      </c>
    </row>
  </sheetData>
  <sheetProtection algorithmName="SHA-512" hashValue="ELC2BBaFCLmGT5IAU9ixIR3AN6e7yPVYRgPFcQNIcGN7JNpGPkdT93Fb9EhmEdgA93T8Zo0C7GRRiJDPelF48Q==" saltValue="CeCyzPZ4rVoHOKo75vZpJA==" spinCount="100000" sheet="1" formatCells="0" selectLockedCells="1"/>
  <mergeCells count="7">
    <mergeCell ref="A1:F1"/>
    <mergeCell ref="A3:F3"/>
    <mergeCell ref="A2:F2"/>
    <mergeCell ref="A20:F20"/>
    <mergeCell ref="H22:J22"/>
    <mergeCell ref="B5:F5"/>
    <mergeCell ref="B4:F4"/>
  </mergeCells>
  <phoneticPr fontId="2"/>
  <conditionalFormatting sqref="B4:F5">
    <cfRule type="expression" dxfId="280" priority="1">
      <formula>B4=""</formula>
    </cfRule>
  </conditionalFormatting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  <legacyDrawing r:id="rId2"/>
  <tableParts count="2">
    <tablePart r:id="rId3"/>
    <tablePart r:id="rId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R2年9月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SUBTOTAL(109,作業日報兼直接人件費個別明細表9[列6])</f>
        <v>0</v>
      </c>
      <c r="G31" s="15"/>
      <c r="I31" s="28"/>
    </row>
  </sheetData>
  <sheetProtection algorithmName="SHA-512" hashValue="rmYV+U2h0ZiLuGLpLWqMpV9oHkNTvavST+YyH/YAT2aW0Xi7+pX/G4xTk3bHuL99JBIGzOgKGtVEwm8S91Fb0w==" saltValue="HzQxrQeYUegPA63PIcuJk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R2年10月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SUBTOTAL(109,作業日報兼直接人件費個別明細表10[列6])</f>
        <v>0</v>
      </c>
      <c r="G31" s="15"/>
      <c r="I31" s="28"/>
    </row>
  </sheetData>
  <sheetProtection algorithmName="SHA-512" hashValue="lkQWP0FpXlwcxf336aOBVyrs82R0XW1rWYDBF5IjQmSkWZza40XkxrtHnfQtoGQ6yN44k1Q1Q+Tv5s98WG3AIQ==" saltValue="3u9tCMbsOnGvbiqBvUqdE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R2年11月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SUBTOTAL(109,作業日報兼直接人件費個別明細表11[列6])</f>
        <v>0</v>
      </c>
      <c r="G31" s="15"/>
      <c r="I31" s="28"/>
    </row>
  </sheetData>
  <sheetProtection algorithmName="SHA-512" hashValue="S1cY+KT5A4Yj4vwf7kBK6z51uola3H4OCKlGKf9+3LV2PRoT3mg+B6OvDI87jPUMwuIlg1a9Kq8hF8LUFeT05A==" saltValue="Hphrwl0RsK4nx3LKrBb/gw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R2年12月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SUBTOTAL(109,作業日報兼直接人件費個別明細表12[列6])</f>
        <v>0</v>
      </c>
      <c r="G31" s="15"/>
      <c r="I31" s="28"/>
    </row>
  </sheetData>
  <sheetProtection algorithmName="SHA-512" hashValue="U9sy/0oFKqX+Fi8dTWFQyFmuWKnTHIiKH3aUllt3qeLne5QpuPWZgEVJq5apF8FIQNaoqokYHt1euVzOFYtUVQ==" saltValue="WF4qQEuVDm7ZnC7UYrH9WQ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7" customWidth="1"/>
    <col min="2" max="2" width="8.36328125" style="65" customWidth="1"/>
    <col min="3" max="3" width="2.81640625" style="66" customWidth="1"/>
    <col min="4" max="4" width="8.36328125" style="65" customWidth="1"/>
    <col min="5" max="5" width="11.08984375" style="57" customWidth="1"/>
    <col min="6" max="6" width="13.90625" style="57" customWidth="1"/>
    <col min="7" max="7" width="33.36328125" style="67" customWidth="1"/>
    <col min="8" max="8" width="17.36328125" style="56" customWidth="1"/>
    <col min="9" max="16384" width="11.36328125" style="57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R2年1月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58" customFormat="1" ht="24" customHeight="1" x14ac:dyDescent="0.2">
      <c r="A7" s="23" t="s">
        <v>12</v>
      </c>
      <c r="B7" s="84" t="s">
        <v>19</v>
      </c>
      <c r="C7" s="84"/>
      <c r="D7" s="84"/>
      <c r="E7" s="24" t="s">
        <v>15</v>
      </c>
      <c r="F7" s="23" t="s">
        <v>18</v>
      </c>
      <c r="G7" s="68" t="s">
        <v>1</v>
      </c>
    </row>
    <row r="8" spans="1:7" ht="24" customHeight="1" x14ac:dyDescent="0.2">
      <c r="A8" s="10"/>
      <c r="B8" s="11"/>
      <c r="C8" s="59" t="s">
        <v>0</v>
      </c>
      <c r="D8" s="11"/>
      <c r="E8" s="13"/>
      <c r="F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8" s="25"/>
    </row>
    <row r="9" spans="1:7" ht="24" customHeight="1" x14ac:dyDescent="0.2">
      <c r="A9" s="10"/>
      <c r="B9" s="11"/>
      <c r="C9" s="59" t="s">
        <v>0</v>
      </c>
      <c r="D9" s="11"/>
      <c r="E9" s="13"/>
      <c r="F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9" s="25"/>
    </row>
    <row r="10" spans="1:7" ht="24" customHeight="1" x14ac:dyDescent="0.2">
      <c r="A10" s="10"/>
      <c r="B10" s="11"/>
      <c r="C10" s="59" t="s">
        <v>0</v>
      </c>
      <c r="D10" s="11"/>
      <c r="E10" s="13"/>
      <c r="F1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0" s="25"/>
    </row>
    <row r="11" spans="1:7" ht="24" customHeight="1" x14ac:dyDescent="0.2">
      <c r="A11" s="10"/>
      <c r="B11" s="11"/>
      <c r="C11" s="59" t="s">
        <v>0</v>
      </c>
      <c r="D11" s="11"/>
      <c r="E11" s="13"/>
      <c r="F11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1" s="25"/>
    </row>
    <row r="12" spans="1:7" ht="24" customHeight="1" x14ac:dyDescent="0.2">
      <c r="A12" s="10"/>
      <c r="B12" s="11"/>
      <c r="C12" s="59" t="s">
        <v>0</v>
      </c>
      <c r="D12" s="11"/>
      <c r="E12" s="13"/>
      <c r="F12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2" s="25"/>
    </row>
    <row r="13" spans="1:7" ht="24" customHeight="1" x14ac:dyDescent="0.2">
      <c r="A13" s="10"/>
      <c r="B13" s="11"/>
      <c r="C13" s="59" t="s">
        <v>0</v>
      </c>
      <c r="D13" s="11"/>
      <c r="E13" s="13"/>
      <c r="F13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3" s="25"/>
    </row>
    <row r="14" spans="1:7" ht="24" customHeight="1" x14ac:dyDescent="0.2">
      <c r="A14" s="10"/>
      <c r="B14" s="11"/>
      <c r="C14" s="59" t="s">
        <v>0</v>
      </c>
      <c r="D14" s="11"/>
      <c r="E14" s="13"/>
      <c r="F14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4" s="25"/>
    </row>
    <row r="15" spans="1:7" ht="24" customHeight="1" x14ac:dyDescent="0.2">
      <c r="A15" s="10"/>
      <c r="B15" s="11"/>
      <c r="C15" s="59" t="s">
        <v>0</v>
      </c>
      <c r="D15" s="11"/>
      <c r="E15" s="13"/>
      <c r="F15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5" s="25"/>
    </row>
    <row r="16" spans="1:7" ht="24" customHeight="1" x14ac:dyDescent="0.2">
      <c r="A16" s="10"/>
      <c r="B16" s="11"/>
      <c r="C16" s="59" t="s">
        <v>0</v>
      </c>
      <c r="D16" s="11"/>
      <c r="E16" s="13"/>
      <c r="F16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6" s="25"/>
    </row>
    <row r="17" spans="1:9" ht="24" customHeight="1" x14ac:dyDescent="0.2">
      <c r="A17" s="10"/>
      <c r="B17" s="11"/>
      <c r="C17" s="59" t="s">
        <v>0</v>
      </c>
      <c r="D17" s="11"/>
      <c r="E17" s="13"/>
      <c r="F17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7" s="25"/>
    </row>
    <row r="18" spans="1:9" ht="24" customHeight="1" x14ac:dyDescent="0.2">
      <c r="A18" s="10"/>
      <c r="B18" s="11"/>
      <c r="C18" s="59" t="s">
        <v>0</v>
      </c>
      <c r="D18" s="11"/>
      <c r="E18" s="13"/>
      <c r="F1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8" s="25"/>
    </row>
    <row r="19" spans="1:9" ht="24" customHeight="1" x14ac:dyDescent="0.2">
      <c r="A19" s="10"/>
      <c r="B19" s="11"/>
      <c r="C19" s="59" t="s">
        <v>0</v>
      </c>
      <c r="D19" s="11"/>
      <c r="E19" s="13"/>
      <c r="F1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9" s="25"/>
    </row>
    <row r="20" spans="1:9" ht="24" customHeight="1" x14ac:dyDescent="0.2">
      <c r="A20" s="10"/>
      <c r="B20" s="11"/>
      <c r="C20" s="59" t="s">
        <v>0</v>
      </c>
      <c r="D20" s="11"/>
      <c r="E20" s="13"/>
      <c r="F2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0" s="25"/>
    </row>
    <row r="21" spans="1:9" ht="24" customHeight="1" x14ac:dyDescent="0.2">
      <c r="A21" s="10"/>
      <c r="B21" s="11"/>
      <c r="C21" s="59" t="s">
        <v>0</v>
      </c>
      <c r="D21" s="11"/>
      <c r="E21" s="13"/>
      <c r="F21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1" s="25"/>
    </row>
    <row r="22" spans="1:9" ht="24" customHeight="1" x14ac:dyDescent="0.2">
      <c r="A22" s="10"/>
      <c r="B22" s="11"/>
      <c r="C22" s="59" t="s">
        <v>0</v>
      </c>
      <c r="D22" s="11"/>
      <c r="E22" s="13"/>
      <c r="F22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2" s="25"/>
    </row>
    <row r="23" spans="1:9" ht="24" customHeight="1" x14ac:dyDescent="0.2">
      <c r="A23" s="10"/>
      <c r="B23" s="11"/>
      <c r="C23" s="59" t="s">
        <v>0</v>
      </c>
      <c r="D23" s="11"/>
      <c r="E23" s="13"/>
      <c r="F23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3" s="25"/>
    </row>
    <row r="24" spans="1:9" ht="24" customHeight="1" x14ac:dyDescent="0.2">
      <c r="A24" s="10"/>
      <c r="B24" s="11"/>
      <c r="C24" s="59" t="s">
        <v>0</v>
      </c>
      <c r="D24" s="11"/>
      <c r="E24" s="13"/>
      <c r="F24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4" s="25"/>
    </row>
    <row r="25" spans="1:9" ht="24" customHeight="1" x14ac:dyDescent="0.2">
      <c r="A25" s="10"/>
      <c r="B25" s="11"/>
      <c r="C25" s="59" t="s">
        <v>0</v>
      </c>
      <c r="D25" s="11"/>
      <c r="E25" s="13"/>
      <c r="F25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5" s="25"/>
    </row>
    <row r="26" spans="1:9" ht="24" customHeight="1" x14ac:dyDescent="0.2">
      <c r="A26" s="10"/>
      <c r="B26" s="11"/>
      <c r="C26" s="59" t="s">
        <v>0</v>
      </c>
      <c r="D26" s="11"/>
      <c r="E26" s="13"/>
      <c r="F26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6" s="25"/>
    </row>
    <row r="27" spans="1:9" ht="24" customHeight="1" x14ac:dyDescent="0.2">
      <c r="A27" s="10"/>
      <c r="B27" s="11"/>
      <c r="C27" s="59" t="s">
        <v>0</v>
      </c>
      <c r="D27" s="11"/>
      <c r="E27" s="13"/>
      <c r="F27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7" s="25"/>
    </row>
    <row r="28" spans="1:9" ht="24" customHeight="1" x14ac:dyDescent="0.2">
      <c r="A28" s="10"/>
      <c r="B28" s="11"/>
      <c r="C28" s="59" t="s">
        <v>0</v>
      </c>
      <c r="D28" s="11"/>
      <c r="E28" s="13"/>
      <c r="F2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8" s="25"/>
    </row>
    <row r="29" spans="1:9" ht="24" customHeight="1" x14ac:dyDescent="0.2">
      <c r="A29" s="10"/>
      <c r="B29" s="11"/>
      <c r="C29" s="59" t="s">
        <v>0</v>
      </c>
      <c r="D29" s="11"/>
      <c r="E29" s="13"/>
      <c r="F2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9" s="25"/>
    </row>
    <row r="30" spans="1:9" ht="24" customHeight="1" x14ac:dyDescent="0.2">
      <c r="A30" s="10"/>
      <c r="B30" s="11"/>
      <c r="C30" s="59" t="s">
        <v>0</v>
      </c>
      <c r="D30" s="11"/>
      <c r="E30" s="13"/>
      <c r="F3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30" s="25"/>
    </row>
    <row r="31" spans="1:9" ht="24" customHeight="1" x14ac:dyDescent="0.2">
      <c r="A31" s="59" t="s">
        <v>8</v>
      </c>
      <c r="B31" s="60"/>
      <c r="C31" s="61"/>
      <c r="D31" s="61"/>
      <c r="E31" s="62"/>
      <c r="F31" s="71">
        <f>SUBTOTAL(109,作業日報兼直接人件費個別明細表1[列6])</f>
        <v>0</v>
      </c>
      <c r="G31" s="63"/>
      <c r="I31" s="64"/>
    </row>
  </sheetData>
  <sheetProtection algorithmName="SHA-512" hashValue="E/gNA76yHh0Pif18rNC82sV0CBXbgOA9xz9YHysbuJ/ErYTe4J2bpL0N/8G+CZaMC8ELKHiNCvRKwKVu68Dfpw==" saltValue="PGdnN3wTnsoVP1X4sXPxfg==" spinCount="100000" sheet="1" formatCells="0" selectLockedCells="1"/>
  <mergeCells count="8">
    <mergeCell ref="A1:G1"/>
    <mergeCell ref="A6:G6"/>
    <mergeCell ref="A2:G2"/>
    <mergeCell ref="B7:D7"/>
    <mergeCell ref="B3:F3"/>
    <mergeCell ref="B4:F4"/>
    <mergeCell ref="B5:F5"/>
    <mergeCell ref="G4:G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A8:B30 D8:F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R2年2月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SUBTOTAL(109,作業日報兼直接人件費個別明細表2[列6])</f>
        <v>0</v>
      </c>
      <c r="G31" s="15"/>
      <c r="I31" s="28"/>
    </row>
  </sheetData>
  <sheetProtection algorithmName="SHA-512" hashValue="sWaFqAO4Rz3P2pGp9Zy+B58uaX5HLUVnvJMyvGdVRNjXcdJxXpxv1JkrurBm1QKJlN2lUU5kITQE7pTyzj5A4w==" saltValue="sKBwL8ieMnI/zrP9AYzeg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A8:B30 D8:F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R2年3月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SUBTOTAL(109,作業日報兼直接人件費個別明細表3[列6])</f>
        <v>0</v>
      </c>
      <c r="G31" s="15"/>
      <c r="I31" s="28"/>
    </row>
  </sheetData>
  <sheetProtection algorithmName="SHA-512" hashValue="az28TGS+HeF8YLS6fwS2Cvk/Bp7QV1GtyDo/ttG50p9T1x+u8yLy0XYLo6FP6zLjAKFUgl+XhvsvYxNlaHo6aA==" saltValue="9HtYbIRYX5or3gQEAQV9S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A8:B30 D8:F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R2年4月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72"/>
      <c r="B8" s="11"/>
      <c r="C8" s="12" t="s">
        <v>0</v>
      </c>
      <c r="D8" s="11"/>
      <c r="E8" s="13"/>
      <c r="F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17">
        <f>SUBTOTAL(109,作業日報兼直接人件費個別明細表4[列6])</f>
        <v>0</v>
      </c>
      <c r="G31" s="15"/>
      <c r="I31" s="28"/>
    </row>
  </sheetData>
  <sheetProtection algorithmName="SHA-512" hashValue="HUQLhxGMNmc0L0C6LLjCubDkMM29ppT0arIrjKI0LD+l8fhg01wqF7RNscENYeCBGv028letvfqlAFdo/hzYvQ==" saltValue="CNe6pW3a+xYNuTsoEZlI+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A8:B30 D8:F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R2年5月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SUBTOTAL(109,作業日報兼直接人件費個別明細表5[列6])</f>
        <v>0</v>
      </c>
      <c r="G31" s="15"/>
      <c r="I31" s="28"/>
    </row>
  </sheetData>
  <sheetProtection algorithmName="SHA-512" hashValue="fMYfV6UQV6gMDQyeyekn/MB1IqXU7huHsIiqUSHqFHPPVzpP5qhFwMvM+q6AneDzJEUhAUWOGgS/mUgaTkzcCg==" saltValue="LCbrW8MagEuZeSjUSnKg7Q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R2年6月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SUBTOTAL(109,作業日報兼直接人件費個別明細表6[列6])</f>
        <v>0</v>
      </c>
      <c r="G31" s="15"/>
      <c r="I31" s="28"/>
    </row>
  </sheetData>
  <sheetProtection algorithmName="SHA-512" hashValue="ePNL8btrRaDzsJchz+idVn9cp72ogG/1EyE+4tnvnRXEvvZ+jvKbtMTds8rLfEV5YNEylXyErk0HDv58bcDJNg==" saltValue="XcpAxBBK7kY3bPGI86enz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R2年7月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SUBTOTAL(109,作業日報兼直接人件費個別明細表7[列6])</f>
        <v>0</v>
      </c>
      <c r="G31" s="15"/>
      <c r="I31" s="28"/>
    </row>
  </sheetData>
  <sheetProtection algorithmName="SHA-512" hashValue="dE8G0ZRUUEtOf9Nfjg0gy/OoIVWF+d+BXucs2aduP3ptM6RPzlbbpfB9nixVtcyekbDkT6FyfQfHxA1qE9PxPA==" saltValue="nB1DbtfDVu/239ZbwmnjW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R2年8月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SUBTOTAL(109,作業日報兼直接人件費個別明細表8[列6])</f>
        <v>0</v>
      </c>
      <c r="G31" s="15"/>
      <c r="I31" s="28"/>
    </row>
  </sheetData>
  <sheetProtection algorithmName="SHA-512" hashValue="2ed49G4w+pMMkEHBWuuYZyb6MfAEjaoU3xA5S9l2nTL7D4IzFeGKBZ9gkYqU0lGQJnzCVOIV9AJT83POAl92FQ==" saltValue="wRcmPBYekPad/rLhltz9qw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14</vt:i4>
      </vt:variant>
    </vt:vector>
  </HeadingPairs>
  <TitlesOfParts>
    <vt:vector size="27" baseType="lpstr">
      <vt:lpstr>算定表</vt:lpstr>
      <vt:lpstr>R2年1月</vt:lpstr>
      <vt:lpstr>R2年2月</vt:lpstr>
      <vt:lpstr>R2年3月</vt:lpstr>
      <vt:lpstr>R2年4月</vt:lpstr>
      <vt:lpstr>R2年5月</vt:lpstr>
      <vt:lpstr>R2年6月</vt:lpstr>
      <vt:lpstr>R2年7月</vt:lpstr>
      <vt:lpstr>R2年8月</vt:lpstr>
      <vt:lpstr>R2年9月</vt:lpstr>
      <vt:lpstr>R2年10月</vt:lpstr>
      <vt:lpstr>R2年11月</vt:lpstr>
      <vt:lpstr>R2年12月</vt:lpstr>
      <vt:lpstr>'R2年10月'!Print_Area</vt:lpstr>
      <vt:lpstr>'R2年11月'!Print_Area</vt:lpstr>
      <vt:lpstr>'R2年12月'!Print_Area</vt:lpstr>
      <vt:lpstr>'R2年1月'!Print_Area</vt:lpstr>
      <vt:lpstr>'R2年2月'!Print_Area</vt:lpstr>
      <vt:lpstr>'R2年3月'!Print_Area</vt:lpstr>
      <vt:lpstr>'R2年4月'!Print_Area</vt:lpstr>
      <vt:lpstr>'R2年5月'!Print_Area</vt:lpstr>
      <vt:lpstr>'R2年6月'!Print_Area</vt:lpstr>
      <vt:lpstr>'R2年7月'!Print_Area</vt:lpstr>
      <vt:lpstr>'R2年8月'!Print_Area</vt:lpstr>
      <vt:lpstr>'R2年9月'!Print_Area</vt:lpstr>
      <vt:lpstr>算定表!Print_Area</vt:lpstr>
      <vt:lpstr>算定表!Print_Titles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2012-08-04T05:34:37Z</dcterms:created>
  <dcterms:modified xsi:type="dcterms:W3CDTF">2022-05-02T04:01:17Z</dcterms:modified>
</cp:coreProperties>
</file>